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uglasCemet-1858" sheetId="1" r:id="rId1"/>
  </sheets>
  <definedNames/>
  <calcPr fullCalcOnLoad="1"/>
</workbook>
</file>

<file path=xl/sharedStrings.xml><?xml version="1.0" encoding="utf-8"?>
<sst xmlns="http://schemas.openxmlformats.org/spreadsheetml/2006/main" count="9406" uniqueCount="4791">
  <si>
    <t>Cleffy</t>
  </si>
  <si>
    <t>Etta</t>
  </si>
  <si>
    <t>R.</t>
  </si>
  <si>
    <t>Boone</t>
  </si>
  <si>
    <t>08W-138-2</t>
  </si>
  <si>
    <t>08W-138-1</t>
  </si>
  <si>
    <t>age 65,  of CANCER died at SAUGATUCK TOWNSHIP</t>
  </si>
  <si>
    <t>Russel James</t>
  </si>
  <si>
    <t>08W-138-3</t>
  </si>
  <si>
    <t>age 18,  of OBSTRUCTION OF BOWELS died at SAUGATUCK, Twp lists as "Russell"</t>
  </si>
  <si>
    <t>Close</t>
  </si>
  <si>
    <t>01W-15-2</t>
  </si>
  <si>
    <t>age 27, - died at PINE PLAINS</t>
  </si>
  <si>
    <t>Mrs.</t>
  </si>
  <si>
    <t>01W-15-1</t>
  </si>
  <si>
    <t>Cobb</t>
  </si>
  <si>
    <t>01W-24-5</t>
  </si>
  <si>
    <t>age 68,  of CHRONIC MYOCARIDITS died at GRAND RAPIDS</t>
  </si>
  <si>
    <t>Frank E.</t>
  </si>
  <si>
    <t>01W-24-3</t>
  </si>
  <si>
    <t>WW I VETERAN</t>
  </si>
  <si>
    <t>Gertie May</t>
  </si>
  <si>
    <t>Hayes</t>
  </si>
  <si>
    <t>01W-24-2</t>
  </si>
  <si>
    <t>age 84, - died at OCALA, FLORIDA</t>
  </si>
  <si>
    <t>Cochran</t>
  </si>
  <si>
    <t>Arthur</t>
  </si>
  <si>
    <t>05W-7-3</t>
  </si>
  <si>
    <t>age 55,  of ACUTE MITRAL DILATION died at THREE RIVERS</t>
  </si>
  <si>
    <t>05W-7-1</t>
  </si>
  <si>
    <t>Laura</t>
  </si>
  <si>
    <t>Evelyn</t>
  </si>
  <si>
    <t>05W-7-2</t>
  </si>
  <si>
    <t>age 19,  of APPENDICITIS died at NORTH DAKOTA</t>
  </si>
  <si>
    <t>Cogswell</t>
  </si>
  <si>
    <t>Wallace</t>
  </si>
  <si>
    <t>05E-0-12</t>
  </si>
  <si>
    <t>age 5,  of TUBERCULOSIS died at SAUGATUCK, SOMEWHERE IN POTTERS FIELD</t>
  </si>
  <si>
    <t>Cole</t>
  </si>
  <si>
    <t>Chester</t>
  </si>
  <si>
    <t>07E-0-1</t>
  </si>
  <si>
    <t>Collier</t>
  </si>
  <si>
    <t>02W-4-1</t>
  </si>
  <si>
    <t>Cecil</t>
  </si>
  <si>
    <t>00E-5-6</t>
  </si>
  <si>
    <t>age 77,  of PNEUMONIA died at DOUGLAS</t>
  </si>
  <si>
    <t>00E-5-5</t>
  </si>
  <si>
    <t>age 71,  of RESPIRATORY INSUFFICIENCY died at HOLLAND</t>
  </si>
  <si>
    <t>Jennie</t>
  </si>
  <si>
    <t>Reed</t>
  </si>
  <si>
    <t>Thomas</t>
  </si>
  <si>
    <t>Conley</t>
  </si>
  <si>
    <t>Mrs. C.</t>
  </si>
  <si>
    <t>04E-5-2</t>
  </si>
  <si>
    <t>Peter J.</t>
  </si>
  <si>
    <t>10W-133-2</t>
  </si>
  <si>
    <t>PFC CO F 55 INFANTRY&lt;br&gt;&lt;br&gt;WWI&lt;br&gt;</t>
  </si>
  <si>
    <t>age 75,  of INSUFFLE died at HOMEWOOD, ILLINOIS</t>
  </si>
  <si>
    <t>Cook</t>
  </si>
  <si>
    <t>Donald</t>
  </si>
  <si>
    <t>Ray</t>
  </si>
  <si>
    <t>00H-6-1</t>
  </si>
  <si>
    <t>age 60,  of METASTATIC CANCER died at FENNVILLE</t>
  </si>
  <si>
    <t>Earl F.</t>
  </si>
  <si>
    <t>10W-113-3</t>
  </si>
  <si>
    <t>age 59,  of CORONARY PULMONARY died at FENNVILLE</t>
  </si>
  <si>
    <t>Shirley</t>
  </si>
  <si>
    <t>00H-6-2</t>
  </si>
  <si>
    <t>Corkill</t>
  </si>
  <si>
    <t>Clifford C.</t>
  </si>
  <si>
    <t>09W-5-5</t>
  </si>
  <si>
    <t>age 58,  of AUTO ACCIDENT died at ALLEGAN, VETERAN</t>
  </si>
  <si>
    <t>Lois</t>
  </si>
  <si>
    <t>Ward</t>
  </si>
  <si>
    <t>age 94,  of RESPIRATORY FAILURE died at NEW YORK</t>
  </si>
  <si>
    <t>Courtney</t>
  </si>
  <si>
    <t>Robert Bond</t>
  </si>
  <si>
    <t>0DS-0-10W-84-1</t>
  </si>
  <si>
    <t>age 39, CIRRHOSIS OF LIVER, died Holland</t>
  </si>
  <si>
    <t>Cousins</t>
  </si>
  <si>
    <t>Hill</t>
  </si>
  <si>
    <t>02W-26-1</t>
  </si>
  <si>
    <t>age 55,  of RHEUMATION HEART FAILURE died at DOUGLAS</t>
  </si>
  <si>
    <t>02W-26-2</t>
  </si>
  <si>
    <t>age 85,  of SENILITY died at KALAMAZOO</t>
  </si>
  <si>
    <t>Covie</t>
  </si>
  <si>
    <t>Robert Joseph</t>
  </si>
  <si>
    <t>00B-1-1</t>
  </si>
  <si>
    <t>age 67,  of INTRAPULMONARY HEMORRHAGE died at ANN ARBOR, WW II VETERAN</t>
  </si>
  <si>
    <t>Coxford</t>
  </si>
  <si>
    <t>Baby William</t>
  </si>
  <si>
    <t>08W-3-1</t>
  </si>
  <si>
    <t>Ethel Alen</t>
  </si>
  <si>
    <t>07W-26-2</t>
  </si>
  <si>
    <t>age 76, - died at FLORIDA</t>
  </si>
  <si>
    <t>William Dixon</t>
  </si>
  <si>
    <t>08W-3-2</t>
  </si>
  <si>
    <t>age 71, - died at BRADENTON, FLORIDA</t>
  </si>
  <si>
    <t>Croisant</t>
  </si>
  <si>
    <t>00D-10-4</t>
  </si>
  <si>
    <t>age 69, - WW II VETERAN</t>
  </si>
  <si>
    <t>Crouse</t>
  </si>
  <si>
    <t>03E-5-5</t>
  </si>
  <si>
    <t>Jonas S.</t>
  </si>
  <si>
    <t>03E-5-1</t>
  </si>
  <si>
    <t>age 75,  of BRIGHTS DISEASE died at DOUGLAS</t>
  </si>
  <si>
    <t>Crowner</t>
  </si>
  <si>
    <t>Flavia</t>
  </si>
  <si>
    <t>Martin</t>
  </si>
  <si>
    <t>0G1-9-1</t>
  </si>
  <si>
    <t>age 76,  of CARCINOMA OF ESOPHAGUS died at FENNVILLE</t>
  </si>
  <si>
    <t>Cullom</t>
  </si>
  <si>
    <t>Mildred</t>
  </si>
  <si>
    <t>Thomas E.</t>
  </si>
  <si>
    <t>00B-7-2</t>
  </si>
  <si>
    <t>age 72,  of MASSIVE INTRACEREBRAL HEM. died at DOUGLAS</t>
  </si>
  <si>
    <t>Curran</t>
  </si>
  <si>
    <t>Annabella</t>
  </si>
  <si>
    <t>Archibold</t>
  </si>
  <si>
    <t>Reid Dempster</t>
  </si>
  <si>
    <t>04W-21-2</t>
  </si>
  <si>
    <t>age 64,  of PARALYSIS ACUTE BRONCHITIS died at DOUGLAS</t>
  </si>
  <si>
    <t>01W-2-5</t>
  </si>
  <si>
    <t>Curron</t>
  </si>
  <si>
    <t>04W-21-3</t>
  </si>
  <si>
    <t>age 69,  of STRANGULATED HERNIA died at DOUGLAS, likely "Archibold" died April 21st, 06</t>
  </si>
  <si>
    <t>Dalman</t>
  </si>
  <si>
    <t>Lillian</t>
  </si>
  <si>
    <t>Dalrymple</t>
  </si>
  <si>
    <t>Lewie</t>
  </si>
  <si>
    <t>00E-12-5</t>
  </si>
  <si>
    <t>age 70,  of VENTRICULAR FIBRILATION died at KALAMAZOO, possible WWII</t>
  </si>
  <si>
    <t>Ruth I.</t>
  </si>
  <si>
    <t>12-E-6</t>
  </si>
  <si>
    <t>age 73</t>
  </si>
  <si>
    <t>Daniels</t>
  </si>
  <si>
    <t>age 57,  of DROPSY died at DOUGLAS</t>
  </si>
  <si>
    <t>02W-21-1</t>
  </si>
  <si>
    <t>age 67, - died at DOUGLAS</t>
  </si>
  <si>
    <t>Danielson</t>
  </si>
  <si>
    <t>Tyronia</t>
  </si>
  <si>
    <t>05W-8-3</t>
  </si>
  <si>
    <t>name spelled as "Tynia"</t>
  </si>
  <si>
    <t>age 77,  of APPENDICITIS died at OAK PARK, ILLINOIS</t>
  </si>
  <si>
    <t>Dart</t>
  </si>
  <si>
    <t>Alonzo Walker</t>
  </si>
  <si>
    <t>05W-19-5</t>
  </si>
  <si>
    <t>age 88, - died at ALLEGAN</t>
  </si>
  <si>
    <t>Daughter Of Denny</t>
  </si>
  <si>
    <t>03W-15-5</t>
  </si>
  <si>
    <t>age 10, - died at CASCO</t>
  </si>
  <si>
    <t>Davenport</t>
  </si>
  <si>
    <t>Davidson</t>
  </si>
  <si>
    <t>Levi</t>
  </si>
  <si>
    <t>04W-1-5</t>
  </si>
  <si>
    <t>age 1d,  of CONVULSION died at DOUGLAS</t>
  </si>
  <si>
    <t>Davis</t>
  </si>
  <si>
    <t>Abbott</t>
  </si>
  <si>
    <t>08W-30-4</t>
  </si>
  <si>
    <t>age 74,  of CORONARY THROMBOSIS died at SAUGATUCK, VETERAN</t>
  </si>
  <si>
    <t>B.W.</t>
  </si>
  <si>
    <t>02E-19-1</t>
  </si>
  <si>
    <t>Born in Maine, Died in Michigan</t>
  </si>
  <si>
    <t>age 68, - died at DOUGLAS</t>
  </si>
  <si>
    <t>08W-30-3</t>
  </si>
  <si>
    <t>02E-19-5</t>
  </si>
  <si>
    <t>born in Connecticut died in Michigan</t>
  </si>
  <si>
    <t>age 68y 11m 6d,  of INDIGESTION CONVULSIONS died at DOUGLAS</t>
  </si>
  <si>
    <t>Deam</t>
  </si>
  <si>
    <t>Arthur F.</t>
  </si>
  <si>
    <t>00F-1-6</t>
  </si>
  <si>
    <t>age 79, - died at DAYTONA, FLORIDA, VETERAN</t>
  </si>
  <si>
    <t>Thrya S.</t>
  </si>
  <si>
    <t>00F-1-5</t>
  </si>
  <si>
    <t>Declute</t>
  </si>
  <si>
    <t>01W-10-2</t>
  </si>
  <si>
    <t>age 17, - died at DOUGLAS</t>
  </si>
  <si>
    <t>Defrutelia</t>
  </si>
  <si>
    <t>08W-124-3</t>
  </si>
  <si>
    <t>age 73,  of ARTERIOSCLEROTIC HEART DIS. died at FENNVILLE</t>
  </si>
  <si>
    <t>Delke</t>
  </si>
  <si>
    <t>Katherine</t>
  </si>
  <si>
    <t>E</t>
  </si>
  <si>
    <t>Delong</t>
  </si>
  <si>
    <t>Albert J.</t>
  </si>
  <si>
    <t>00C-7-6</t>
  </si>
  <si>
    <t>age 73,  of CARDIAC ARRHYTHMIA died at DOUGLAS, VETERAN</t>
  </si>
  <si>
    <t>00C-7-5</t>
  </si>
  <si>
    <t>age 73,  of VENTRICULAR FIBRILATION died at SAUGATUCK TOWNSHIP</t>
  </si>
  <si>
    <t>Demerest</t>
  </si>
  <si>
    <t>Bertha</t>
  </si>
  <si>
    <t>Not included in Twp listing under this name</t>
  </si>
  <si>
    <t>Burt</t>
  </si>
  <si>
    <t>08W-118-1</t>
  </si>
  <si>
    <t>age 61, - died at GRAND RAPIDS</t>
  </si>
  <si>
    <t>Clarence</t>
  </si>
  <si>
    <t>07W-120-5</t>
  </si>
  <si>
    <t>Elma M.</t>
  </si>
  <si>
    <t>07W-119-4</t>
  </si>
  <si>
    <t>age 86,  of PULMONARY EMBOLISM died at DOUGLAS</t>
  </si>
  <si>
    <t>Everall</t>
  </si>
  <si>
    <t>07W-120-3</t>
  </si>
  <si>
    <t>age 66,  of CORONARY OCCLUSION died at GRAND RAPIDS</t>
  </si>
  <si>
    <t>Franklin</t>
  </si>
  <si>
    <t>07W-119-5</t>
  </si>
  <si>
    <t>age 53,  of CORONARY OCCLUSION died at DOUGLAS</t>
  </si>
  <si>
    <t>May</t>
  </si>
  <si>
    <t>Hitchcock</t>
  </si>
  <si>
    <t>07W-120-4</t>
  </si>
  <si>
    <t>age 67,  of CEREBRAL HEMORRHAGE died at GRAND RAPIDS</t>
  </si>
  <si>
    <t>Minnie</t>
  </si>
  <si>
    <t>08W-118-2</t>
  </si>
  <si>
    <t>age 43,  of SURGICAL SCHOCK died at ANN ARBOR</t>
  </si>
  <si>
    <t>Dempster</t>
  </si>
  <si>
    <t>Hannah</t>
  </si>
  <si>
    <t>04E-2-3</t>
  </si>
  <si>
    <t>age 78,  of ACCIDENT died at HOLLAND</t>
  </si>
  <si>
    <t>Hugh</t>
  </si>
  <si>
    <t>04W-21-1</t>
  </si>
  <si>
    <t>age 40,  of FELL OFF BRIDGE died at CHICAGO</t>
  </si>
  <si>
    <t>04W-21-4</t>
  </si>
  <si>
    <t>age 70,  of HIP FRACTURE died at DOUGLAS</t>
  </si>
  <si>
    <t>Denekamp</t>
  </si>
  <si>
    <t>Clause</t>
  </si>
  <si>
    <t>05E-0-2</t>
  </si>
  <si>
    <t>age 65,  of CANCER died at ALLEGAN</t>
  </si>
  <si>
    <t>Dest</t>
  </si>
  <si>
    <t>Richard</t>
  </si>
  <si>
    <t>06E-0-1</t>
  </si>
  <si>
    <t>age 55,  of DELIRIUM TREMORS died at DOUGLAS. Potter's Field</t>
  </si>
  <si>
    <t>Detloff</t>
  </si>
  <si>
    <t>Catherine</t>
  </si>
  <si>
    <t>11W-61-5</t>
  </si>
  <si>
    <t>age 58, - died at CHICAGO</t>
  </si>
  <si>
    <t>Detrick</t>
  </si>
  <si>
    <t>Emment E.</t>
  </si>
  <si>
    <t>02E-3-1</t>
  </si>
  <si>
    <t>age 60,  of SEPTICEMA died at ELIZA CITY, N. C.</t>
  </si>
  <si>
    <t>Devine</t>
  </si>
  <si>
    <t>10W-127-4</t>
  </si>
  <si>
    <t>age 88,  of UREMIA died at SAUGATUCK</t>
  </si>
  <si>
    <t>04E-20-4</t>
  </si>
  <si>
    <t>age 1d, - died at DOUGLAS</t>
  </si>
  <si>
    <t>04E-18-4</t>
  </si>
  <si>
    <t>age 85,  of OLD AGE died at GRAND RAPIDS</t>
  </si>
  <si>
    <t>Donavan J.</t>
  </si>
  <si>
    <t>10W-127-3</t>
  </si>
  <si>
    <t>age 54,  of CARDIO, Veteran</t>
  </si>
  <si>
    <t>Jean</t>
  </si>
  <si>
    <t>Grant</t>
  </si>
  <si>
    <t>10W-127-2</t>
  </si>
  <si>
    <t>Joseph E.</t>
  </si>
  <si>
    <t>10W-127-5</t>
  </si>
  <si>
    <t>age 86,  of MYOCARDIAL INSUFFICIENCY died at ALLEGAN</t>
  </si>
  <si>
    <t>Fitzgerald</t>
  </si>
  <si>
    <t>07W-2-3</t>
  </si>
  <si>
    <t>age 75,  of CEREBRAL THROMBOSIS died at DOUGLAS</t>
  </si>
  <si>
    <t>Morton</t>
  </si>
  <si>
    <t>Guilford</t>
  </si>
  <si>
    <t>10W-128-2</t>
  </si>
  <si>
    <t>Marker say b. 1906</t>
  </si>
  <si>
    <t>age 85,  of CARDIAC ARREST died at PLAINWELL</t>
  </si>
  <si>
    <t>Patrick</t>
  </si>
  <si>
    <t>04E-18-1</t>
  </si>
  <si>
    <t>age 78, - died at DOUGLAS, UNITED STATES NAVY, CIVIL WAR</t>
  </si>
  <si>
    <t>William J.</t>
  </si>
  <si>
    <t>07W-2-5</t>
  </si>
  <si>
    <t>age 81, - died at DOUGLAS</t>
  </si>
  <si>
    <t>Devries</t>
  </si>
  <si>
    <t>Emmaline</t>
  </si>
  <si>
    <t>McCall</t>
  </si>
  <si>
    <t>05W-10-5</t>
  </si>
  <si>
    <t>age 55,  of PARALYSIS died at DOUGLAS, Twp shows a "Emieline"</t>
  </si>
  <si>
    <t>Francis H.</t>
  </si>
  <si>
    <t>05W-10-3</t>
  </si>
  <si>
    <t>age 78, - died at FORT LAUDERDALE</t>
  </si>
  <si>
    <t>Grace May</t>
  </si>
  <si>
    <t>Russell</t>
  </si>
  <si>
    <t>05W-10-4</t>
  </si>
  <si>
    <t>age 52,  of CARCINOMA died at DOUGLAS</t>
  </si>
  <si>
    <t>Herman</t>
  </si>
  <si>
    <t>age 69,  of PLEURISY TUBERCUBSIS died at HARVEY, ILL</t>
  </si>
  <si>
    <t>DeWaard</t>
  </si>
  <si>
    <t>Doris</t>
  </si>
  <si>
    <t>Glenn</t>
  </si>
  <si>
    <t>B-12-6</t>
  </si>
  <si>
    <t>age 77</t>
  </si>
  <si>
    <t>Dewey</t>
  </si>
  <si>
    <t>Helen Elizabeth</t>
  </si>
  <si>
    <t>03E-9-4</t>
  </si>
  <si>
    <t>age 96, - died at OTTAWA BEACH</t>
  </si>
  <si>
    <t>Irving</t>
  </si>
  <si>
    <t>03E-9-1</t>
  </si>
  <si>
    <t>age 52, - died at CHICAGO</t>
  </si>
  <si>
    <t>Gray</t>
  </si>
  <si>
    <t>03E-9-2</t>
  </si>
  <si>
    <t>age 96,  of CEREBRAL THROMBOSIS died at WEST PALM BEACH, FL</t>
  </si>
  <si>
    <t>Lamont</t>
  </si>
  <si>
    <t>03E-9-5</t>
  </si>
  <si>
    <t>age 91,  of ANEMIA died at DWIGHT, MI 10TH INFANTRY, CIVIL WAR VETERAN, Twp listing shows as "Lemont"</t>
  </si>
  <si>
    <t>Sarah M.</t>
  </si>
  <si>
    <t>03E-10-3</t>
  </si>
  <si>
    <t>age 69,  of CEREBRAL HEMORRHAGE died at CHICAGO, Twp cemetery listing as "Sarah M. Gray"</t>
  </si>
  <si>
    <t>Dibble</t>
  </si>
  <si>
    <t>Elias</t>
  </si>
  <si>
    <t>01E-17-1</t>
  </si>
  <si>
    <t>Diel</t>
  </si>
  <si>
    <t>Katie</t>
  </si>
  <si>
    <t>09W-72-5</t>
  </si>
  <si>
    <t>age 78,  of CORONARY OCCLUSION died at SAUGATUCK TOWNSHIP</t>
  </si>
  <si>
    <t>Diepenhorst</t>
  </si>
  <si>
    <t>Beverly</t>
  </si>
  <si>
    <t>09W-105-5</t>
  </si>
  <si>
    <t>age 45, -</t>
  </si>
  <si>
    <t>Darrel</t>
  </si>
  <si>
    <t>09W-105-4</t>
  </si>
  <si>
    <t>age 48,  of SEPSES</t>
  </si>
  <si>
    <t>Dietrich</t>
  </si>
  <si>
    <t>Emmett</t>
  </si>
  <si>
    <t>Erwin</t>
  </si>
  <si>
    <t>02E-3-5</t>
  </si>
  <si>
    <t>age 89,  of OLD AGE AND INFLUENZA died at DOUGLAS</t>
  </si>
  <si>
    <t>Dillavou</t>
  </si>
  <si>
    <t>Carlyle</t>
  </si>
  <si>
    <t>Walker</t>
  </si>
  <si>
    <t>00F-8-2</t>
  </si>
  <si>
    <t>Djupman</t>
  </si>
  <si>
    <t>Walfrid</t>
  </si>
  <si>
    <t>10W-107-2</t>
  </si>
  <si>
    <t>age 21,  of AUTO ACCIDNET died at LAKE COUTNY, ILLINOIS</t>
  </si>
  <si>
    <t>Doody</t>
  </si>
  <si>
    <t>00E-2-4</t>
  </si>
  <si>
    <t>Dornan</t>
  </si>
  <si>
    <t>Wark</t>
  </si>
  <si>
    <t>Dornon</t>
  </si>
  <si>
    <t>01W-27-4</t>
  </si>
  <si>
    <t>age 76,  of VENTRICULAR FIBRILLATION died at SOUTH HAVEN, MI</t>
  </si>
  <si>
    <t>Dorr</t>
  </si>
  <si>
    <t>Beth</t>
  </si>
  <si>
    <t>08W-49-4</t>
  </si>
  <si>
    <t>age 59,  of MET. CARCINOMA OF LUNG died at DOUGLAS</t>
  </si>
  <si>
    <t>08W-49-5</t>
  </si>
  <si>
    <t>age 60, - died at SAUGATUCK</t>
  </si>
  <si>
    <t>Doublestine</t>
  </si>
  <si>
    <t>05W-3-1</t>
  </si>
  <si>
    <t>age 74,  of OLD AGE died at CLYDE</t>
  </si>
  <si>
    <t>Jacob</t>
  </si>
  <si>
    <t>05W-3-2</t>
  </si>
  <si>
    <t>Stone spells as "Doubblestien"</t>
  </si>
  <si>
    <t>age 81,  of PARALYSIS died at SAUGATUCK TOWNSHIP</t>
  </si>
  <si>
    <t>Stephen</t>
  </si>
  <si>
    <t>05W-2-3</t>
  </si>
  <si>
    <t>age 44,  of SUNSTROKE died at CLYDE</t>
  </si>
  <si>
    <t>Doucette</t>
  </si>
  <si>
    <t>Jarvis</t>
  </si>
  <si>
    <t>00C-9-6</t>
  </si>
  <si>
    <t>age 85,  of ACUTE MYOCARDIAL INFRACTION died at DOUGLAS, WWI VETERAN</t>
  </si>
  <si>
    <t>Joseph Jerome</t>
  </si>
  <si>
    <t>00C-9-4</t>
  </si>
  <si>
    <t>age 54,  of CARDIAC ARREST died at PLAINWELL</t>
  </si>
  <si>
    <t>00C-9-5</t>
  </si>
  <si>
    <t>Patricia</t>
  </si>
  <si>
    <t>10W-60-5</t>
  </si>
  <si>
    <t>age 1, - died at HOLLAND</t>
  </si>
  <si>
    <t>Walter</t>
  </si>
  <si>
    <t>00D-10-1</t>
  </si>
  <si>
    <t>age 83, - WWII VETERAN</t>
  </si>
  <si>
    <t>Dove</t>
  </si>
  <si>
    <t>I.</t>
  </si>
  <si>
    <t>06E-3-1</t>
  </si>
  <si>
    <t>Downer</t>
  </si>
  <si>
    <t>Chester C.</t>
  </si>
  <si>
    <t>00B-1-6</t>
  </si>
  <si>
    <t>age 73,  of MYOCARDIAL INFRACTION died at SAUGATUCK TOWNSHIP</t>
  </si>
  <si>
    <t>Lucille</t>
  </si>
  <si>
    <t>K.</t>
  </si>
  <si>
    <t>00B-1-5</t>
  </si>
  <si>
    <t>age 76,  of HEPATIC FAILURE died at HOLLAND</t>
  </si>
  <si>
    <t>Dreher</t>
  </si>
  <si>
    <t>Adolph</t>
  </si>
  <si>
    <t>01E-22-1</t>
  </si>
  <si>
    <t>age 68,  of PNEUMONIA died at SAUGATUCK, husband of Augusta</t>
  </si>
  <si>
    <t>Augusta</t>
  </si>
  <si>
    <t>Doublestein</t>
  </si>
  <si>
    <t>01E-22-2</t>
  </si>
  <si>
    <t>age 79,  of HEMORRHAGE OF BRAIN died at SAUGATUCK TOWNSHIP</t>
  </si>
  <si>
    <t>Caroline</t>
  </si>
  <si>
    <t>01E-22-3</t>
  </si>
  <si>
    <t>age 62,  of EMBOLIC PNEUMONIA died at FLINT, MI</t>
  </si>
  <si>
    <t>Drought</t>
  </si>
  <si>
    <t>03W-22-2</t>
  </si>
  <si>
    <t>age 21, - died at DOUGLAS</t>
  </si>
  <si>
    <t>Larkins</t>
  </si>
  <si>
    <t>0DS-0-03E-23-5</t>
  </si>
  <si>
    <t>age 76, BRONCHITIS</t>
  </si>
  <si>
    <t>Florence</t>
  </si>
  <si>
    <t>Gaze</t>
  </si>
  <si>
    <t>0DS-0-03E-23-3</t>
  </si>
  <si>
    <t>age 65, TUMOR OF BRAIN</t>
  </si>
  <si>
    <t>0DS-0-03E-24-3</t>
  </si>
  <si>
    <t>Married April 3, 1938</t>
  </si>
  <si>
    <t>age 73, CARDIAC ARRYTHMIA</t>
  </si>
  <si>
    <t>Lydia Mae</t>
  </si>
  <si>
    <t>0DS-0-03E-24-2</t>
  </si>
  <si>
    <t>married April 3, 1938</t>
  </si>
  <si>
    <t>age 63, CARDIAC ARREST</t>
  </si>
  <si>
    <t>03W-22-3</t>
  </si>
  <si>
    <t>Orpha</t>
  </si>
  <si>
    <t>Ann</t>
  </si>
  <si>
    <t>Fry</t>
  </si>
  <si>
    <t>03W-22-5</t>
  </si>
  <si>
    <t>age 64, - died at DOUGLAS, obit dated 11-26-37, Twp death record seems in error</t>
  </si>
  <si>
    <t>Ruth Lucille</t>
  </si>
  <si>
    <t>03W-22-1</t>
  </si>
  <si>
    <t>age 5m,  of WHOOPING COUGH died at DOUGLAS</t>
  </si>
  <si>
    <t>03E-22-5</t>
  </si>
  <si>
    <t>age 79,  of CEREBRAL EPILEPSY died at DOUGLAS</t>
  </si>
  <si>
    <t>Samuel T.</t>
  </si>
  <si>
    <t>0DS-0-03E-23-1</t>
  </si>
  <si>
    <t>OLD AGE</t>
  </si>
  <si>
    <t>03W-22-4</t>
  </si>
  <si>
    <t>age 63,  of PARALYSIS AGITOUS died at KALAMAZOO</t>
  </si>
  <si>
    <t>Droz</t>
  </si>
  <si>
    <t>John T.</t>
  </si>
  <si>
    <t>10W-69-1</t>
  </si>
  <si>
    <t>age 20,  of FRACTURE OF NECK died at MECOSTA, MI</t>
  </si>
  <si>
    <t>Mary Claire</t>
  </si>
  <si>
    <t>10W-69-2</t>
  </si>
  <si>
    <t>age 78, -</t>
  </si>
  <si>
    <t>Thaddeus</t>
  </si>
  <si>
    <t>10W-69-3</t>
  </si>
  <si>
    <t>age 65,  of ACUTE MYOCARDIAL INFRACTION died at DOUGLAS, VETERAN</t>
  </si>
  <si>
    <t>Dudley</t>
  </si>
  <si>
    <t>Fanny</t>
  </si>
  <si>
    <t>Lewis</t>
  </si>
  <si>
    <t>05W-4-5</t>
  </si>
  <si>
    <t>age 40,  of CONGESTION OF STOMACH died at SAUGATUCK</t>
  </si>
  <si>
    <t>Durham</t>
  </si>
  <si>
    <t>Alfretta Jane</t>
  </si>
  <si>
    <t>Nichols</t>
  </si>
  <si>
    <t>03E-22-2</t>
  </si>
  <si>
    <t>age 82,  of MYOCARDITIS died at SAUGATUCK</t>
  </si>
  <si>
    <t>03E-21-5</t>
  </si>
  <si>
    <t>age 2d,  of CONVULSIONS died at DOUGLAS</t>
  </si>
  <si>
    <t>03E-21-2</t>
  </si>
  <si>
    <t>age 88, - died at ORMOND BEACH, FL</t>
  </si>
  <si>
    <t>03E-21-4</t>
  </si>
  <si>
    <t>age 78,  of CANCER OF PROSTATE died at DOUGLAS, WWII VETERAN</t>
  </si>
  <si>
    <t>Everett</t>
  </si>
  <si>
    <t>03E-22-1</t>
  </si>
  <si>
    <t>age 85,  of CEREBRAL EPILEPSY died at DOUGLAS</t>
  </si>
  <si>
    <t>Maude F.</t>
  </si>
  <si>
    <t>03E-21-1</t>
  </si>
  <si>
    <t>age 67,  of MITRAL REGURGITATION died at DOUGLAS</t>
  </si>
  <si>
    <t>Durham (Dickie)</t>
  </si>
  <si>
    <t>Richard Gordon</t>
  </si>
  <si>
    <t>03E-21-3</t>
  </si>
  <si>
    <t>age 52,  of GUNSHOT WOUND TO HEAD died at DOUGLAS, Vietnam Veteran</t>
  </si>
  <si>
    <t>Dutcher</t>
  </si>
  <si>
    <t>01E-3-4</t>
  </si>
  <si>
    <t>Adams</t>
  </si>
  <si>
    <t>01E-3-5</t>
  </si>
  <si>
    <t>age 69,  of HEART FAILURE died at DOUGLAS</t>
  </si>
  <si>
    <t>03E-3-3</t>
  </si>
  <si>
    <t>age 53,  of RHEUMATISM died at FENNVILLE</t>
  </si>
  <si>
    <t>01E-3-3</t>
  </si>
  <si>
    <t>age 75,  of OLD AGE died at DOUGLAS, MI 5TH CALVARY, Twp lists as "George M."</t>
  </si>
  <si>
    <t>Lucinda</t>
  </si>
  <si>
    <t>01E-3-2</t>
  </si>
  <si>
    <t>age 77, - died at DOUGLAS</t>
  </si>
  <si>
    <t>Rebecca</t>
  </si>
  <si>
    <t>03E-3-2</t>
  </si>
  <si>
    <t>age 82,  of PARALYSIS died at FENNVILLE</t>
  </si>
  <si>
    <t>T.B.</t>
  </si>
  <si>
    <t>01E-3-1</t>
  </si>
  <si>
    <t>Benton</t>
  </si>
  <si>
    <t>03E-3-1</t>
  </si>
  <si>
    <t>age 66,  of CYSTITIS died at FENNVILLE</t>
  </si>
  <si>
    <t>Fuller</t>
  </si>
  <si>
    <t>Dutchman</t>
  </si>
  <si>
    <t>06W-3-4</t>
  </si>
  <si>
    <t>Duvall</t>
  </si>
  <si>
    <t>Kathryn</t>
  </si>
  <si>
    <t>Van Sykel</t>
  </si>
  <si>
    <t>12W-41-5</t>
  </si>
  <si>
    <t>age 80,  of END STAGE OF COPD died at KENT COUNTY, MYRTLE PARK CREMATIORIM</t>
  </si>
  <si>
    <t>Dye</t>
  </si>
  <si>
    <t>Stearn</t>
  </si>
  <si>
    <t>01W-22-5</t>
  </si>
  <si>
    <t>age 89,  of CARCINOMA OF PANCREAS</t>
  </si>
  <si>
    <t>Ebert</t>
  </si>
  <si>
    <t>Lawrence William</t>
  </si>
  <si>
    <t>00B-5-6</t>
  </si>
  <si>
    <t>age 73,  of PULMONARY EDEMA died at DOUGLAS</t>
  </si>
  <si>
    <t>Eddy</t>
  </si>
  <si>
    <t>Emiline</t>
  </si>
  <si>
    <t>03E-11-1</t>
  </si>
  <si>
    <t>age 65,  of CANCER INTESTINES died at CHICAGO</t>
  </si>
  <si>
    <t>03E-11-2</t>
  </si>
  <si>
    <t>Ekdahl</t>
  </si>
  <si>
    <t>10W-34-5</t>
  </si>
  <si>
    <t>age 93,  of PNEUMONIA died at FENNVILLE</t>
  </si>
  <si>
    <t>Ore</t>
  </si>
  <si>
    <t>10W-34-2</t>
  </si>
  <si>
    <t>age 67,  of CARCINOMA died at DOUGLAS</t>
  </si>
  <si>
    <t>10W-34-4</t>
  </si>
  <si>
    <t>Gottfired</t>
  </si>
  <si>
    <t>10W-34-1</t>
  </si>
  <si>
    <t>Matilda</t>
  </si>
  <si>
    <t>10W-34-3</t>
  </si>
  <si>
    <t>age 85,  of MYOCARDIAL INSUFFICIENCY died at ALLEGAN</t>
  </si>
  <si>
    <t>Ellis</t>
  </si>
  <si>
    <t>Baby Steven</t>
  </si>
  <si>
    <t>05W-12-4</t>
  </si>
  <si>
    <t>Slack</t>
  </si>
  <si>
    <t>Capt. Charles</t>
  </si>
  <si>
    <t>Sumner</t>
  </si>
  <si>
    <t>01W-6-2</t>
  </si>
  <si>
    <t>age 59,  of CEREBRAL EPILEPSY died at DOUGLAS, Twp record calls "Claudia"</t>
  </si>
  <si>
    <t>Hamel</t>
  </si>
  <si>
    <t>02E-28-2</t>
  </si>
  <si>
    <t>age 83,  of CEREBRAL EPILEPSY died at DOUGLAS</t>
  </si>
  <si>
    <t>Nathan</t>
  </si>
  <si>
    <t>Elmer</t>
  </si>
  <si>
    <t>0DS-0-03E-27-2</t>
  </si>
  <si>
    <t>05W-12-5</t>
  </si>
  <si>
    <t>age 64,  of PNEUMONIA died at SAUGATUCK</t>
  </si>
  <si>
    <t>Emborsky</t>
  </si>
  <si>
    <t>Daniel</t>
  </si>
  <si>
    <t>Embursing</t>
  </si>
  <si>
    <t>Dan</t>
  </si>
  <si>
    <t>10W-46-4</t>
  </si>
  <si>
    <t>Erlwein</t>
  </si>
  <si>
    <t>0DS-0-10W-84-4</t>
  </si>
  <si>
    <t>age 6, MENINGITIS PNEUMOCOCCAL, died Holland</t>
  </si>
  <si>
    <t>Espinoza</t>
  </si>
  <si>
    <t>Brenda A.</t>
  </si>
  <si>
    <t>10W-113-5</t>
  </si>
  <si>
    <t>Etherton</t>
  </si>
  <si>
    <t>Charles W.</t>
  </si>
  <si>
    <t>07W-140-5</t>
  </si>
  <si>
    <t>Emma</t>
  </si>
  <si>
    <t>Overton</t>
  </si>
  <si>
    <t>07W-140-4</t>
  </si>
  <si>
    <t>Evans</t>
  </si>
  <si>
    <t>Loran</t>
  </si>
  <si>
    <t>02W-21-5</t>
  </si>
  <si>
    <t>age 66,  of HEART FAILURE died at LAKETOWN</t>
  </si>
  <si>
    <t>Mary Margaret</t>
  </si>
  <si>
    <t>Virgil E.</t>
  </si>
  <si>
    <t>age 76, - died at MARGATE, FL, WWI Veteran</t>
  </si>
  <si>
    <t>Ewald</t>
  </si>
  <si>
    <t>Annie</t>
  </si>
  <si>
    <t>01W-14-2</t>
  </si>
  <si>
    <t>age 3, - died at DOUGLAS</t>
  </si>
  <si>
    <t>01W-14-3</t>
  </si>
  <si>
    <t>age 2m, - died at DOUGLAS</t>
  </si>
  <si>
    <t>01W-14-5</t>
  </si>
  <si>
    <t>age 1m, - died at DOUGLAS</t>
  </si>
  <si>
    <t>01W-14-4</t>
  </si>
  <si>
    <t>age 39, - died at DOUGLAS</t>
  </si>
  <si>
    <t>Child</t>
  </si>
  <si>
    <t>01W-14-1</t>
  </si>
  <si>
    <t>Falker</t>
  </si>
  <si>
    <t>Barbara</t>
  </si>
  <si>
    <t>06E-0-3</t>
  </si>
  <si>
    <t>age 3m, - died at SAUGATUCK, Potters Field</t>
  </si>
  <si>
    <t>Ida</t>
  </si>
  <si>
    <t>05E-0-16</t>
  </si>
  <si>
    <t>age 5m,  of SCROFALA died at SAUGATUCK, Potters Field</t>
  </si>
  <si>
    <t>06E-0-2</t>
  </si>
  <si>
    <t>age 2,  of TYPHOID died at DOUGLAS, POTTERS FIELD</t>
  </si>
  <si>
    <t>Mrs. Amelia</t>
  </si>
  <si>
    <t>06E-0-4</t>
  </si>
  <si>
    <t>age 28,  of CONSUMPTION died at SAUGATUCK, POTTERS FIELD</t>
  </si>
  <si>
    <t>Farley</t>
  </si>
  <si>
    <t>10W-147-1</t>
  </si>
  <si>
    <t>age 87, - died at SOUTH HAVEN</t>
  </si>
  <si>
    <t>Edwin Elliott</t>
  </si>
  <si>
    <t>10W-148-5</t>
  </si>
  <si>
    <t>age 1, - died at CHICAGO, ILLINOIS</t>
  </si>
  <si>
    <t>10W-147-3</t>
  </si>
  <si>
    <t>age 79,  of KIDNEY TROUBLE died at DENVER, CO</t>
  </si>
  <si>
    <t>Elliott</t>
  </si>
  <si>
    <t>Kenneth</t>
  </si>
  <si>
    <t>10W-147-5</t>
  </si>
  <si>
    <t>age 41, - died at GRAND RAPIDS</t>
  </si>
  <si>
    <t>Mabel F.</t>
  </si>
  <si>
    <t>10W-148-4</t>
  </si>
  <si>
    <t>age 89, - died at NAPERVILLE, ILLINOIS</t>
  </si>
  <si>
    <t>Farnsworth</t>
  </si>
  <si>
    <t>Forrester</t>
  </si>
  <si>
    <t>01W-28-5</t>
  </si>
  <si>
    <t>age 85,  of CEREBRAL HEMORRHAGE died at DOUGLAS</t>
  </si>
  <si>
    <t>Elias Henry</t>
  </si>
  <si>
    <t>01W-28-3</t>
  </si>
  <si>
    <t>age 66,  of EPILEPSY died at GANGES TOWNSHIP</t>
  </si>
  <si>
    <t>William E.</t>
  </si>
  <si>
    <t>01W-28-2</t>
  </si>
  <si>
    <t>age 57,  of LIVER DAMAGE died at GANGES TOWNSHIP</t>
  </si>
  <si>
    <t>Fayette</t>
  </si>
  <si>
    <t>Joseph K.</t>
  </si>
  <si>
    <t>0DS-0-07W-99-5</t>
  </si>
  <si>
    <t>age 68, died Holland</t>
  </si>
  <si>
    <t>Ferris</t>
  </si>
  <si>
    <t>07E-0-3</t>
  </si>
  <si>
    <t>Finlay</t>
  </si>
  <si>
    <t>L</t>
  </si>
  <si>
    <t>9m 28d</t>
  </si>
  <si>
    <t>Brody</t>
  </si>
  <si>
    <t>02E-16-3</t>
  </si>
  <si>
    <t>age 70,  of HEMORRHAGE died at DOUGLAS, Twp lists as "Anna G."</t>
  </si>
  <si>
    <t>02E-16-4</t>
  </si>
  <si>
    <t>age 54,  of CEREBRAL HEMORRHAGE died at DOUGLAS</t>
  </si>
  <si>
    <t>Louisa</t>
  </si>
  <si>
    <t>02E-16-1</t>
  </si>
  <si>
    <t>age 9m,  of WHOOPING COUGH died at DOUGLAS</t>
  </si>
  <si>
    <t>Finley</t>
  </si>
  <si>
    <t>02E-16-2</t>
  </si>
  <si>
    <t>age 79,  of BRIGHTS DISEASE OF KIDNEYS died at DOUGLAS</t>
  </si>
  <si>
    <t>Firman</t>
  </si>
  <si>
    <t>02E-7-2</t>
  </si>
  <si>
    <t>age 2, - died at DOUGLAS</t>
  </si>
  <si>
    <t>Baby Boy</t>
  </si>
  <si>
    <t>Ela May</t>
  </si>
  <si>
    <t>02E-7-1</t>
  </si>
  <si>
    <t>Nathan C.</t>
  </si>
  <si>
    <t>02E-7-3</t>
  </si>
  <si>
    <t>age 66, - died at DOUGLAS, CIVIL WAR VETERAN</t>
  </si>
  <si>
    <t>Firmiss</t>
  </si>
  <si>
    <t>John Anthony</t>
  </si>
  <si>
    <t>Firness</t>
  </si>
  <si>
    <t>00H-1-3</t>
  </si>
  <si>
    <t>Fisch</t>
  </si>
  <si>
    <t>12W-87-5</t>
  </si>
  <si>
    <t>age 73,  of CEREBRAL HEMORRHAGE died at DOUGLAS</t>
  </si>
  <si>
    <t>Herbert F.</t>
  </si>
  <si>
    <t>12W-87-4</t>
  </si>
  <si>
    <t>age 71,  of CEREBRAL HEMORRHAGE died at DOUGLAS</t>
  </si>
  <si>
    <t>Garnich</t>
  </si>
  <si>
    <t>01E-15-4</t>
  </si>
  <si>
    <t>age 82,  of CHRONIC MYOCARDITIS died at DOUGLAS</t>
  </si>
  <si>
    <t>Nicholas</t>
  </si>
  <si>
    <t>01E-15-3</t>
  </si>
  <si>
    <t>age 86,  of OLD AGE died at DOUGLAS, CIVIL WAR VETERAN</t>
  </si>
  <si>
    <t>Fisher</t>
  </si>
  <si>
    <t>05E-0-10</t>
  </si>
  <si>
    <t>Kermend</t>
  </si>
  <si>
    <t>Joseph George</t>
  </si>
  <si>
    <t>00D-2-1</t>
  </si>
  <si>
    <t>age 65,  of CEREBRAL ARTERY THROMBOSIS died at DOUGLAS</t>
  </si>
  <si>
    <t>Kermene</t>
  </si>
  <si>
    <t>01E-5-1</t>
  </si>
  <si>
    <t>Kerr</t>
  </si>
  <si>
    <t>Mustard</t>
  </si>
  <si>
    <t>02W-28-5</t>
  </si>
  <si>
    <t>age 87,  of CHRONIC NEPHRITIS died at CHICAGO, ILLINOIS,</t>
  </si>
  <si>
    <t>02W-28-4</t>
  </si>
  <si>
    <t>age 66,  of TYPHOID FEVER died at SAUGATUCK TOWNSHIP</t>
  </si>
  <si>
    <t>Ellen J.</t>
  </si>
  <si>
    <t>02W-16-1</t>
  </si>
  <si>
    <t>age 81,  of MYOCARDITIS died at SAUGATUCK</t>
  </si>
  <si>
    <t>02W-16-4</t>
  </si>
  <si>
    <t>age 91,  of CHRONIC NEPHRITIS died at ALLEGAN</t>
  </si>
  <si>
    <t>Mrs. William</t>
  </si>
  <si>
    <t>02W-15-2</t>
  </si>
  <si>
    <t>age 79,  of PNEUMONIA died at DOUGLAS</t>
  </si>
  <si>
    <t>age 70, - died at COOK COUNTY HOSPITAL</t>
  </si>
  <si>
    <t>02W-15-1</t>
  </si>
  <si>
    <t>age 70,  of DROPSY died at DOUGLAS</t>
  </si>
  <si>
    <t>02W-15-3</t>
  </si>
  <si>
    <t>age 67,  of BRIGHTS DISEASE died at DOUGLAS</t>
  </si>
  <si>
    <t>Kibby</t>
  </si>
  <si>
    <t>0DS-0-07W-99-1</t>
  </si>
  <si>
    <t>Lena Jane</t>
  </si>
  <si>
    <t>Updike</t>
  </si>
  <si>
    <t>0DS-0-07W-99-2</t>
  </si>
  <si>
    <t>Kilbourne</t>
  </si>
  <si>
    <t>Bernice</t>
  </si>
  <si>
    <t>02E-13-1</t>
  </si>
  <si>
    <t>Killackey</t>
  </si>
  <si>
    <t>Allbert E.</t>
  </si>
  <si>
    <t>00A-12-6</t>
  </si>
  <si>
    <t>age 74,  of CONGESTIVE HEART FAILURE died at DOUGLAS</t>
  </si>
  <si>
    <t>00C-12-1</t>
  </si>
  <si>
    <t>age 77, - died at OAKLAND COUNTY</t>
  </si>
  <si>
    <t>Gladys Viola</t>
  </si>
  <si>
    <t>00A-12-5</t>
  </si>
  <si>
    <t>age 70, - died at PHOENIX, AZ</t>
  </si>
  <si>
    <t>Kinard</t>
  </si>
  <si>
    <t>06W-7-1</t>
  </si>
  <si>
    <t>Kingsbury</t>
  </si>
  <si>
    <t>Merril</t>
  </si>
  <si>
    <t>12W-161-1</t>
  </si>
  <si>
    <t>Meta</t>
  </si>
  <si>
    <t>Kingwell</t>
  </si>
  <si>
    <t>02E-2-3</t>
  </si>
  <si>
    <t>age 88,  of ORGANIC HEART DISEASE died at PONTIAC</t>
  </si>
  <si>
    <t>Kirby</t>
  </si>
  <si>
    <t>01W-3-5</t>
  </si>
  <si>
    <t>Fin</t>
  </si>
  <si>
    <t>01W-4-4</t>
  </si>
  <si>
    <t>age 48, - died at DOUGLAS</t>
  </si>
  <si>
    <t>01W-3-4</t>
  </si>
  <si>
    <t>age 35,  of SCROFFELA died at DOUGLAS</t>
  </si>
  <si>
    <t>01W-4-1</t>
  </si>
  <si>
    <t>age 52, - died at DOUGLAS</t>
  </si>
  <si>
    <t>Kneeland</t>
  </si>
  <si>
    <t>Sherman</t>
  </si>
  <si>
    <t>0DS-0-10W-84-2</t>
  </si>
  <si>
    <t>Michigan 1 Prov Rgmt Air Svc &lt;br&gt;WWI</t>
  </si>
  <si>
    <t>age 73, HEART FAILURE, died Grand Rapids</t>
  </si>
  <si>
    <t>Knickerbacker</t>
  </si>
  <si>
    <t>Julia Ann</t>
  </si>
  <si>
    <t>02W-12-2</t>
  </si>
  <si>
    <t>age 82,  of ACUTE COLITIS died at GRAND RAPIDS</t>
  </si>
  <si>
    <t>Knickerbocker</t>
  </si>
  <si>
    <t>Anson</t>
  </si>
  <si>
    <t>02W-12-1</t>
  </si>
  <si>
    <t>age 71,  of HEART TROUBLE died at DOUGLAS, CIVIL WAR VETERAN</t>
  </si>
  <si>
    <t>Knikelbine</t>
  </si>
  <si>
    <t>Augusta A.</t>
  </si>
  <si>
    <t>03W-21-2</t>
  </si>
  <si>
    <t>age 89,  of SENILITY died at ALLEGAN</t>
  </si>
  <si>
    <t>Flossie G.</t>
  </si>
  <si>
    <t>03W-21-4</t>
  </si>
  <si>
    <t>age 79,  of CVA died at DOUGLAS</t>
  </si>
  <si>
    <t>03W-21-5</t>
  </si>
  <si>
    <t>age 2m,  of SIDS died at SAUGATUCK TOWNSHIP</t>
  </si>
  <si>
    <t>03W-21-1</t>
  </si>
  <si>
    <t>age 32,  of CONSUMPTION died at DOUGLAS</t>
  </si>
  <si>
    <t>Louis C.</t>
  </si>
  <si>
    <t>03W-21-3</t>
  </si>
  <si>
    <t>age 72,  of VIRUS PNEUMONIA died at ALLEGAN</t>
  </si>
  <si>
    <t>Todd Lee</t>
  </si>
  <si>
    <t>10W-33-1</t>
  </si>
  <si>
    <t>First Born Son</t>
  </si>
  <si>
    <t>Knowles</t>
  </si>
  <si>
    <t>00F-10-3</t>
  </si>
  <si>
    <t>age 54,  of LUNG CANCER died at OAKLAND COUNTY</t>
  </si>
  <si>
    <t>Knowlton</t>
  </si>
  <si>
    <t>05E-21-5</t>
  </si>
  <si>
    <t>05E-21-1</t>
  </si>
  <si>
    <t>age 48,  of HEART DISEASE died at DOUGLAS</t>
  </si>
  <si>
    <t>Knudsen</t>
  </si>
  <si>
    <t>Knute</t>
  </si>
  <si>
    <t>A</t>
  </si>
  <si>
    <t>00B-5-1</t>
  </si>
  <si>
    <t>age 91, - died at ALLEGAN COUNTY</t>
  </si>
  <si>
    <t>Kocempa</t>
  </si>
  <si>
    <t>Lawrence E.</t>
  </si>
  <si>
    <t>06E-7-1</t>
  </si>
  <si>
    <t>age 2,  of HYDROCEPHALUS died at SAUGATUCK TOWNSHIP</t>
  </si>
  <si>
    <t>Koning</t>
  </si>
  <si>
    <t>12W-161-5</t>
  </si>
  <si>
    <t>age 73, - died at SAUGATUCK TOWNSHIP</t>
  </si>
  <si>
    <t>Albert W.</t>
  </si>
  <si>
    <t>12W-161-3</t>
  </si>
  <si>
    <t>00C-7-2</t>
  </si>
  <si>
    <t>age 74,  of HYPERTENSIVE CARDIOVASCULAR died at FENNVILLE</t>
  </si>
  <si>
    <t>00C-7-1</t>
  </si>
  <si>
    <t>age 71,  of CANCER OF BLADDER</t>
  </si>
  <si>
    <t>10W-128-3</t>
  </si>
  <si>
    <t>age 87,  of PANCREATIC REUDOCYST died at ALLEGAN TOWNSHIP</t>
  </si>
  <si>
    <t>White</t>
  </si>
  <si>
    <t>12W-161-4</t>
  </si>
  <si>
    <t>age 89,  of HEART FAILURE died at DOUGLAS</t>
  </si>
  <si>
    <t>Koning Brooks</t>
  </si>
  <si>
    <t>12W-161-2</t>
  </si>
  <si>
    <t>Konold</t>
  </si>
  <si>
    <t>Scott</t>
  </si>
  <si>
    <t>Hershel S.</t>
  </si>
  <si>
    <t>12W-37-2</t>
  </si>
  <si>
    <t>age 66, - died at INDIANNA, VETERAN</t>
  </si>
  <si>
    <t>Murphy</t>
  </si>
  <si>
    <t>12W-37-3</t>
  </si>
  <si>
    <t>age 47, - died at SOUTH HAVEN</t>
  </si>
  <si>
    <t>Mrs. Maud</t>
  </si>
  <si>
    <t>Turnbull</t>
  </si>
  <si>
    <t>12W-37-1</t>
  </si>
  <si>
    <t>age 31,  of CANCER OF ABDOMINAL ORGAN died at DOUGLAS</t>
  </si>
  <si>
    <t>Mrs. P.D.</t>
  </si>
  <si>
    <t>12W-16-4</t>
  </si>
  <si>
    <t>age 72,  of ARTHRITIS died at PHILADELPHIA</t>
  </si>
  <si>
    <t>Pollach</t>
  </si>
  <si>
    <t>Duval</t>
  </si>
  <si>
    <t>age 86,  of MYOCARDITIS died at DOUGLAS</t>
  </si>
  <si>
    <t>Kosid</t>
  </si>
  <si>
    <t>Eloise</t>
  </si>
  <si>
    <t>Kraemer</t>
  </si>
  <si>
    <t>Elizabeth M.</t>
  </si>
  <si>
    <t>11W-43-2</t>
  </si>
  <si>
    <t>age 81,  of CEREBRAL THROMBOSIS died at PASADENA, CA</t>
  </si>
  <si>
    <t>11W-43-1</t>
  </si>
  <si>
    <t>age 82,  of MYOCARDIAL HEART DISEASE died at DOUGLAS</t>
  </si>
  <si>
    <t>Kraft</t>
  </si>
  <si>
    <t>O.</t>
  </si>
  <si>
    <t>08W-73-3</t>
  </si>
  <si>
    <t>Illinois MG CO 132 Infantry&lt;br&gt;WWI PH</t>
  </si>
  <si>
    <t>age 67, - died at CHICAGO, VETERAN</t>
  </si>
  <si>
    <t>Nan</t>
  </si>
  <si>
    <t>Powers</t>
  </si>
  <si>
    <t>08W-73-4</t>
  </si>
  <si>
    <t>age 75,  of CARCINOMA died at DOUGLAS</t>
  </si>
  <si>
    <t>Krause</t>
  </si>
  <si>
    <t>00D-4-5</t>
  </si>
  <si>
    <t>age 73,  of PNEUMONIA died at DOUGLAS, WWII VETERAN</t>
  </si>
  <si>
    <t>00D-4-4</t>
  </si>
  <si>
    <t>age 82,  of LIVER FAILURE died at HOLLAND</t>
  </si>
  <si>
    <t>Kretschmar</t>
  </si>
  <si>
    <t>Olga</t>
  </si>
  <si>
    <t>Zuella</t>
  </si>
  <si>
    <t>10W-114-1</t>
  </si>
  <si>
    <t>age 66,  of CORONARY OCCLUSION died at DOUGLAS</t>
  </si>
  <si>
    <t>10W-114-2</t>
  </si>
  <si>
    <t>age 80,  of C.V.A. died at SOUTH HAVEN</t>
  </si>
  <si>
    <t>Krivan</t>
  </si>
  <si>
    <t>Harold Adolph</t>
  </si>
  <si>
    <t>08W-24-1</t>
  </si>
  <si>
    <t>age 53,  of ACUTE CORONARY THROMBOSIS died at CHICAGO, ILLINOIS</t>
  </si>
  <si>
    <t>Kuipers</t>
  </si>
  <si>
    <t>00H-6-6</t>
  </si>
  <si>
    <t>age 55,  of ADENO CARCINOMA died at GRAND RAPIDS</t>
  </si>
  <si>
    <t>Kuite</t>
  </si>
  <si>
    <t>Beatrice C.</t>
  </si>
  <si>
    <t>Lackie</t>
  </si>
  <si>
    <t>0DS-0-08W-97-4</t>
  </si>
  <si>
    <t>age 75, ARTERIOSCLEROTIC HEART DIS., died Holland</t>
  </si>
  <si>
    <t>Kinsey</t>
  </si>
  <si>
    <t>07W-78-4</t>
  </si>
  <si>
    <t>age 71,  of RESPIRATORY died at DES PLAINES, ILLINOIS</t>
  </si>
  <si>
    <t>Leonard</t>
  </si>
  <si>
    <t>0DS-0-08W-97-5</t>
  </si>
  <si>
    <t>age 56, CORONARY THROMBOSIS, died Holland</t>
  </si>
  <si>
    <t>07W-78-5</t>
  </si>
  <si>
    <t>Kupres</t>
  </si>
  <si>
    <t>00A-2-5</t>
  </si>
  <si>
    <t>age 89,  of ACUTE RENAL FAILURE died at HOLLAND</t>
  </si>
  <si>
    <t>00A-2-6</t>
  </si>
  <si>
    <t>PFC Co F 64th Inf</t>
  </si>
  <si>
    <t>age 78,  of NATURAL CAUSES died at YPSILANTI, WWI VETERAN</t>
  </si>
  <si>
    <t>Kurz</t>
  </si>
  <si>
    <t>Snyder Maskey</t>
  </si>
  <si>
    <t>09W-72-1</t>
  </si>
  <si>
    <t>age 76,  of UREMIA died at DOUGLAS</t>
  </si>
  <si>
    <t>George E.</t>
  </si>
  <si>
    <t>09W-72-2</t>
  </si>
  <si>
    <t>age 86,  of HEART DISEASE died at DOUGLAS</t>
  </si>
  <si>
    <t>Laarman</t>
  </si>
  <si>
    <t>Melissa J</t>
  </si>
  <si>
    <t>0DS-0-G-4-6</t>
  </si>
  <si>
    <t>age 28</t>
  </si>
  <si>
    <t>Chloe</t>
  </si>
  <si>
    <t>05W-18-2</t>
  </si>
  <si>
    <t>age 79,  of ACUTE CARDIAC DECOMPRESSION died at HOLLAND</t>
  </si>
  <si>
    <t>Cora Belle</t>
  </si>
  <si>
    <t>05W-18-5</t>
  </si>
  <si>
    <t>age 3m,  of CHOLERA INFANTUM died at DOUGLAS</t>
  </si>
  <si>
    <t>Francis Peter</t>
  </si>
  <si>
    <t>0DS-0-08W-97-1</t>
  </si>
  <si>
    <t>age 70, CEREBRAL HEMORRHAGE, died Holland</t>
  </si>
  <si>
    <t>Kenneth W.</t>
  </si>
  <si>
    <t>0DS-0-08W-97-3</t>
  </si>
  <si>
    <t>age 89, CONGESTIVE HEART FAILURE, died Holland</t>
  </si>
  <si>
    <t>0DS-0-08W-97-2</t>
  </si>
  <si>
    <t>age 86, CORONARY HEART DISEASE, died Holland</t>
  </si>
  <si>
    <t>05W-18-3</t>
  </si>
  <si>
    <t>age 74,  of ACUTE ENCEPHALITIS died at HOLLAND</t>
  </si>
  <si>
    <t>Lallande Mcgill</t>
  </si>
  <si>
    <t>Marguerite (Marla)</t>
  </si>
  <si>
    <t>00F-2-6</t>
  </si>
  <si>
    <t>age 47,  of SUDDEN CARDIAC DEATH died at SOUTH HAVEN, MI</t>
  </si>
  <si>
    <t>Lambers</t>
  </si>
  <si>
    <t>Bernard</t>
  </si>
  <si>
    <t>00B-8-6</t>
  </si>
  <si>
    <t>age 79,  of MYOCARDIAL INFRACTION died at DOUGLAS</t>
  </si>
  <si>
    <t>00B-8-5</t>
  </si>
  <si>
    <t>age 81,  of CEREBRAL METASTICS died at DOUGLAS</t>
  </si>
  <si>
    <t>Lammond</t>
  </si>
  <si>
    <t>00A-10-6</t>
  </si>
  <si>
    <t>age 76,  of PNEUMONIA died at KALAMAZOO, VETERAN WWI</t>
  </si>
  <si>
    <t>Lane</t>
  </si>
  <si>
    <t>00D-7-4</t>
  </si>
  <si>
    <t>married Aug. 18, 1926</t>
  </si>
  <si>
    <t>age 95,  of CEREBRAL VASCULAR died at HOLLAND</t>
  </si>
  <si>
    <t>04W-1-2</t>
  </si>
  <si>
    <t>US NAVY</t>
  </si>
  <si>
    <t>Ella M.</t>
  </si>
  <si>
    <t>00D-7-3</t>
  </si>
  <si>
    <t>Laszek</t>
  </si>
  <si>
    <t>George Wojoiech</t>
  </si>
  <si>
    <t>09W-71-5</t>
  </si>
  <si>
    <t>age 76,  of HEART FAILURE died at SAUGAUTCK TOWNSHIP</t>
  </si>
  <si>
    <t>Sophia</t>
  </si>
  <si>
    <t>09W-71-4</t>
  </si>
  <si>
    <t>age 87,  of PNEUMONIA died at DOUGLAS</t>
  </si>
  <si>
    <t>Le Bor</t>
  </si>
  <si>
    <t>01W-17-1</t>
  </si>
  <si>
    <t>Lehman</t>
  </si>
  <si>
    <t>Agnes</t>
  </si>
  <si>
    <t>01E-10-5</t>
  </si>
  <si>
    <t>age 24, - died at DOUGLAS, Twp list shows as "Lemon" (sic)</t>
  </si>
  <si>
    <t>00B-4-2</t>
  </si>
  <si>
    <t>age 67,  of RUPTURED ABDOMINAL died at GRAND RAPIDS</t>
  </si>
  <si>
    <t>Leighton</t>
  </si>
  <si>
    <t>11W-44-1</t>
  </si>
  <si>
    <t>age 56,  of CARCINOMA OF PROSTATE died at FENNVILLE</t>
  </si>
  <si>
    <t>Lucia Anna</t>
  </si>
  <si>
    <t>04W-4-2</t>
  </si>
  <si>
    <t>04W-4-3</t>
  </si>
  <si>
    <t>age 75,  of MYOCARDITIS</t>
  </si>
  <si>
    <t>Leonel</t>
  </si>
  <si>
    <t>Captain</t>
  </si>
  <si>
    <t>01W-20-1</t>
  </si>
  <si>
    <t>07W-159-3</t>
  </si>
  <si>
    <t>age 72,  of MYOCARDITIS died at SAUGATUCK TOWNSHIP, Twp list as "Mc Lester"</t>
  </si>
  <si>
    <t>Helen M.</t>
  </si>
  <si>
    <t>Wieland</t>
  </si>
  <si>
    <t>07W-159-4</t>
  </si>
  <si>
    <t>age 69,  of HEART FAILURE died at DOUGLAS, Twp list as "Mc Lester"</t>
  </si>
  <si>
    <t>Lois E.</t>
  </si>
  <si>
    <t>H-1-5</t>
  </si>
  <si>
    <t>Liddell</t>
  </si>
  <si>
    <t>Isabelle</t>
  </si>
  <si>
    <t>Young</t>
  </si>
  <si>
    <t>03E-28-5</t>
  </si>
  <si>
    <t>age 73,  of EPILEPSY died at SAUGATUCK TOWNSHIP</t>
  </si>
  <si>
    <t>03E-28-4</t>
  </si>
  <si>
    <t>age 76,  of BLADDER CANCER died at DOUGLAS HOSPITAL, ORIGInally FROM SCOTLAND</t>
  </si>
  <si>
    <t>Lierman</t>
  </si>
  <si>
    <t>01E-9-5</t>
  </si>
  <si>
    <t>age 53,  of GENEREAL DEBILITY died at DOUGLAS</t>
  </si>
  <si>
    <t>Alice Mae</t>
  </si>
  <si>
    <t>Nye</t>
  </si>
  <si>
    <t>03E-6-4</t>
  </si>
  <si>
    <t>age 92,  of HEART DISEASE died at DOUGLAS</t>
  </si>
  <si>
    <t>03E-1-2</t>
  </si>
  <si>
    <t>age 18,  of CONSUMPTION died at DOUGLAS</t>
  </si>
  <si>
    <t>Clifford</t>
  </si>
  <si>
    <t>03E-6-2</t>
  </si>
  <si>
    <t>age 15,  of SHOT IN HEAD BY HUNTER died at DOUGLAS</t>
  </si>
  <si>
    <t>03E-6-3</t>
  </si>
  <si>
    <t>age 84,  of MYOCARDITIS died at DOUGLAS</t>
  </si>
  <si>
    <t>03E-1-3</t>
  </si>
  <si>
    <t>03E-1-1</t>
  </si>
  <si>
    <t>Ligler</t>
  </si>
  <si>
    <t>08W-29-2</t>
  </si>
  <si>
    <t>age 71, - died at ALLEGAN</t>
  </si>
  <si>
    <t>Rose K.</t>
  </si>
  <si>
    <t>08W-29-1</t>
  </si>
  <si>
    <t>age 79,  of BRONCHIAL PNEUMONIA died at HARVEY, ILLINOIS</t>
  </si>
  <si>
    <t>Lindstrom</t>
  </si>
  <si>
    <t>Mark</t>
  </si>
  <si>
    <t>Linroth</t>
  </si>
  <si>
    <t>00B-11-1</t>
  </si>
  <si>
    <t>age 62,  of SEVERE UREMIA died at DOUGLAS HOSPITAL</t>
  </si>
  <si>
    <t>00B-11-2</t>
  </si>
  <si>
    <t>PVT US Marine Corps WWI</t>
  </si>
  <si>
    <t>age 82, - WWI VETERAN</t>
  </si>
  <si>
    <t>Lord</t>
  </si>
  <si>
    <t>02W-9-5</t>
  </si>
  <si>
    <t>age 29, - died at DOUGLAS</t>
  </si>
  <si>
    <t>Lovejoy</t>
  </si>
  <si>
    <t>10W-153-1</t>
  </si>
  <si>
    <t>Lublow</t>
  </si>
  <si>
    <t>August</t>
  </si>
  <si>
    <t>21 y 5m 1d</t>
  </si>
  <si>
    <t>August A.</t>
  </si>
  <si>
    <t>03W-18-2</t>
  </si>
  <si>
    <t>age 84,  of PHLERO PNEUMONIA died at DOUGLAS</t>
  </si>
  <si>
    <t>Granas</t>
  </si>
  <si>
    <t>03W-18-3</t>
  </si>
  <si>
    <t>age 75,  of CEREBRAL HEMORRHAGE died at SAUGATUCK TOWNSHIP</t>
  </si>
  <si>
    <t>Lundberg</t>
  </si>
  <si>
    <t>Albin</t>
  </si>
  <si>
    <t>10W-113-1</t>
  </si>
  <si>
    <t>age 84,  of HEART FAILURE died at VAN BUREN TWP.</t>
  </si>
  <si>
    <t>Lungaro</t>
  </si>
  <si>
    <t>00B-3-6</t>
  </si>
  <si>
    <t>Jorgueline</t>
  </si>
  <si>
    <t>00B-3-5</t>
  </si>
  <si>
    <t>Lyndon</t>
  </si>
  <si>
    <t>07W-28-1</t>
  </si>
  <si>
    <t>age STILLBORN,  of STILLBORN died at SAUGATUCK</t>
  </si>
  <si>
    <t>Miller</t>
  </si>
  <si>
    <t>07W-28-2</t>
  </si>
  <si>
    <t>age 34,  of PNEUMONIA died at GRAND HAVEN</t>
  </si>
  <si>
    <t>07W-28-3</t>
  </si>
  <si>
    <t>age 23,  of AUTO ACCIDENT died at GRAND HAVEN</t>
  </si>
  <si>
    <t>Fern</t>
  </si>
  <si>
    <t>05E-2-5</t>
  </si>
  <si>
    <t>age 1,  of CONVULSIONS died at SAUGATUCK</t>
  </si>
  <si>
    <t>Mrs. Julia B.</t>
  </si>
  <si>
    <t>08W-158-2</t>
  </si>
  <si>
    <t>age 53,  of ANEMIC HEART died at MANLIUS</t>
  </si>
  <si>
    <t>07W-28-4</t>
  </si>
  <si>
    <t>age 83,  of BRONCHIAL PNEUMONIA died at KALAMAZOO</t>
  </si>
  <si>
    <t>Ada</t>
  </si>
  <si>
    <t>04E-20-5</t>
  </si>
  <si>
    <t>age 12,  of SCARLETT FEVER died at DOUGLAS</t>
  </si>
  <si>
    <t>04E-20-1</t>
  </si>
  <si>
    <t>Twp record shows July 3 (prob. date buried)</t>
  </si>
  <si>
    <t>age 65,  of NEPHRITIS CYSTIS died at DOUGLAS, 142ND NY INFANTRY</t>
  </si>
  <si>
    <t>Stella</t>
  </si>
  <si>
    <t>04E-20-2</t>
  </si>
  <si>
    <t>age 83,  of CHRONIC MYOCARDITIS died at SAUGATUCK</t>
  </si>
  <si>
    <t>Lyons</t>
  </si>
  <si>
    <t>04W-2-2</t>
  </si>
  <si>
    <t>age 40, - died at DOUGLAS</t>
  </si>
  <si>
    <t>04W-2-1</t>
  </si>
  <si>
    <t>Mac Arthur</t>
  </si>
  <si>
    <t>Pearl</t>
  </si>
  <si>
    <t>09W-48-1</t>
  </si>
  <si>
    <t>age 65,  of CORONARY OCCLUSION died at HOLLAND</t>
  </si>
  <si>
    <t>X.</t>
  </si>
  <si>
    <t>09W-48-2</t>
  </si>
  <si>
    <t>age 80,  of MYOCARDIAL INFRACTION died at DOUGLAS</t>
  </si>
  <si>
    <t>Mack</t>
  </si>
  <si>
    <t>Mrs. M. G.</t>
  </si>
  <si>
    <t>02W-5-5</t>
  </si>
  <si>
    <t>MacPhail</t>
  </si>
  <si>
    <t>Bry</t>
  </si>
  <si>
    <t>00E-11-1</t>
  </si>
  <si>
    <t>CPL US Army WWII</t>
  </si>
  <si>
    <t>age 81, - WWII VETERAN</t>
  </si>
  <si>
    <t>Muriel E.</t>
  </si>
  <si>
    <t>E-11-2</t>
  </si>
  <si>
    <t>age 88</t>
  </si>
  <si>
    <t>Magdics</t>
  </si>
  <si>
    <t>00A-3-1</t>
  </si>
  <si>
    <t>age 64,  of ADENOCARCINOMA died at ZEELAND</t>
  </si>
  <si>
    <t>Steve</t>
  </si>
  <si>
    <t>00A-3-2</t>
  </si>
  <si>
    <t>age 75,  of CEREBRAL VASCULAR THROM. died at KALAMAZOO</t>
  </si>
  <si>
    <t>Mancuso</t>
  </si>
  <si>
    <t>Isabell</t>
  </si>
  <si>
    <t>00E-2-5</t>
  </si>
  <si>
    <t>age 74,  of CARDIAC ARRHYTHMIA died at DOUGLAS</t>
  </si>
  <si>
    <t>Sam</t>
  </si>
  <si>
    <t>00E-2-6</t>
  </si>
  <si>
    <t>age 73,  of CARDIORESPIRATORY ARREST died at DOUGLAS</t>
  </si>
  <si>
    <t>Manion</t>
  </si>
  <si>
    <t>Charles Gifford</t>
  </si>
  <si>
    <t>00F-8-5</t>
  </si>
  <si>
    <t>age 21,  of METASTATIC SARCOMA died at CHICAGO</t>
  </si>
  <si>
    <t>Manthey</t>
  </si>
  <si>
    <t>00I-6-5</t>
  </si>
  <si>
    <t>Manvel</t>
  </si>
  <si>
    <t>Theresa</t>
  </si>
  <si>
    <t>Putnam</t>
  </si>
  <si>
    <t>01E-11-3</t>
  </si>
  <si>
    <t>age 22, - died at DOUGLAS</t>
  </si>
  <si>
    <t>Manvey</t>
  </si>
  <si>
    <t>02W-4-2</t>
  </si>
  <si>
    <t>Marble</t>
  </si>
  <si>
    <t>03E-10-5</t>
  </si>
  <si>
    <t>age 78,  of OLD AGE died at DOUGLAS</t>
  </si>
  <si>
    <t>08W-123-3</t>
  </si>
  <si>
    <t>age 65,  of BRONCHIAL PNEUMONIA died at KALAMAZOO</t>
  </si>
  <si>
    <t>Marowelli</t>
  </si>
  <si>
    <t>Martha C.</t>
  </si>
  <si>
    <t>10W-33-4</t>
  </si>
  <si>
    <t>age 81,  of CARDIAC ARREST died at ALLEGAN</t>
  </si>
  <si>
    <t>Martens</t>
  </si>
  <si>
    <t>Roberta</t>
  </si>
  <si>
    <t>Thurnau</t>
  </si>
  <si>
    <t>0-00C-11-5</t>
  </si>
  <si>
    <t>age 81, cancer of heart, Twp record shows plot in Riverside Cemetery (number below), Saugatuck, but gravestone shows as in Douglas with husband</t>
  </si>
  <si>
    <t>William Sibert</t>
  </si>
  <si>
    <t>00C-11-5</t>
  </si>
  <si>
    <t>age 93,  of BRONCHIAL PNEUMONIA died at GRAND RAPIDS</t>
  </si>
  <si>
    <t>05W-2-1</t>
  </si>
  <si>
    <t>06W-11-3</t>
  </si>
  <si>
    <t>age 71, - died at VAN WIRT, OHIO</t>
  </si>
  <si>
    <t>04W-22-1</t>
  </si>
  <si>
    <t>age 89,  of HEART DISEASE died at HOLLAND</t>
  </si>
  <si>
    <t>00A-3-6</t>
  </si>
  <si>
    <t>died at FENNVILLE, TWIN</t>
  </si>
  <si>
    <t>of DEGENERATION died at FENNVILLE, TWIN</t>
  </si>
  <si>
    <t>Lowell</t>
  </si>
  <si>
    <t>06W-11-4</t>
  </si>
  <si>
    <t>52 USNRF WWI</t>
  </si>
  <si>
    <t>age 71, - died at VAN WIRT, OHIO, WWI VETERAN</t>
  </si>
  <si>
    <t>Lyman</t>
  </si>
  <si>
    <t>Q</t>
  </si>
  <si>
    <t>06W-11-1</t>
  </si>
  <si>
    <t>age 62,  of CEREBRAL EPILEPSY died at SAUGATUCK TOWNSHIP</t>
  </si>
  <si>
    <t>Purdy</t>
  </si>
  <si>
    <t>06W-11-2</t>
  </si>
  <si>
    <t>age 93,  of HEART FAILURE died at SAUGATUCK TOWNSHIP</t>
  </si>
  <si>
    <t>age 65,  of CIRRHOSIS OF LIVER died at CHICAGO</t>
  </si>
  <si>
    <t>Marwedal</t>
  </si>
  <si>
    <t>06E-9-1</t>
  </si>
  <si>
    <t>age 43,  of CANCER died at CHICAGO, Twp listing as "Marmedel"</t>
  </si>
  <si>
    <t>Maslanka</t>
  </si>
  <si>
    <t>00D-5-5</t>
  </si>
  <si>
    <t>age 74,  of LUNG CANCER died at GANGES TOWNSHIP, VETERAN</t>
  </si>
  <si>
    <t>Vivian</t>
  </si>
  <si>
    <t>00D-5-6</t>
  </si>
  <si>
    <t>age 61,  of SEPTIC SHOCK died at CHICAGO</t>
  </si>
  <si>
    <t>Mathieu</t>
  </si>
  <si>
    <t>Bart</t>
  </si>
  <si>
    <t>Matius</t>
  </si>
  <si>
    <t>05E-0-11</t>
  </si>
  <si>
    <t>of STILLBORN died at DOUGLAS, POTTERS FIELD</t>
  </si>
  <si>
    <t>Mauch</t>
  </si>
  <si>
    <t>Gotlieb</t>
  </si>
  <si>
    <t>04W-7-2</t>
  </si>
  <si>
    <t>age 3,  of BILLIOUS FEVER died at GRAND RAPIDS</t>
  </si>
  <si>
    <t>Lizzie</t>
  </si>
  <si>
    <t>04W-7-1</t>
  </si>
  <si>
    <t>age 5, - died at DOUGLAS</t>
  </si>
  <si>
    <t>Mauch Jr.</t>
  </si>
  <si>
    <t>04W-7-3</t>
  </si>
  <si>
    <t>age 2d, - died at GRAND RAPIDS</t>
  </si>
  <si>
    <t>David Edward</t>
  </si>
  <si>
    <t>02E-26-2</t>
  </si>
  <si>
    <t>age 51, - died at CHICAGO</t>
  </si>
  <si>
    <t>Frederic</t>
  </si>
  <si>
    <t>age 57,  of CARCINOMA ESOPHAGUS died at CHICAGO</t>
  </si>
  <si>
    <t>Johanna P.</t>
  </si>
  <si>
    <t>0DS-0-02E-26-5</t>
  </si>
  <si>
    <t>age 84, CANCER OF STOMACH, died Wellington, NJ</t>
  </si>
  <si>
    <t>Marie E.</t>
  </si>
  <si>
    <t>0DS-0-02E-26-1</t>
  </si>
  <si>
    <t>age 64, HEART, Veteran, died Chicago</t>
  </si>
  <si>
    <t>William A.</t>
  </si>
  <si>
    <t>0DS-0-02E-26-3</t>
  </si>
  <si>
    <t>age 84, SCLEROSIS, died Wellington, NJ</t>
  </si>
  <si>
    <t>Mayer</t>
  </si>
  <si>
    <t>Louise</t>
  </si>
  <si>
    <t>0-00D-2-6</t>
  </si>
  <si>
    <t>age 79, WWII Veteran</t>
  </si>
  <si>
    <t>McClelland</t>
  </si>
  <si>
    <t>01E-2-5</t>
  </si>
  <si>
    <t>age 6m, - died at SAUGATUCK</t>
  </si>
  <si>
    <t>McClintock</t>
  </si>
  <si>
    <t>07W-121-1</t>
  </si>
  <si>
    <t>age 76,  of EPILEPSY died at ALLEGAN</t>
  </si>
  <si>
    <t>McClymont</t>
  </si>
  <si>
    <t>Newcombe</t>
  </si>
  <si>
    <t>04W-28-5</t>
  </si>
  <si>
    <t>age 62, - died at SAUGATUCK, Twp listing as McClimont</t>
  </si>
  <si>
    <t>04W-28-4</t>
  </si>
  <si>
    <t>age 68,  of SIRCOMA died at SAUGATUCK</t>
  </si>
  <si>
    <t>Mccullough</t>
  </si>
  <si>
    <t>Vinnie Ann</t>
  </si>
  <si>
    <t>0DS-0-08W-103-2</t>
  </si>
  <si>
    <t>age 86, died Grand Rapids</t>
  </si>
  <si>
    <t>McDonald</t>
  </si>
  <si>
    <t>Abigail A.</t>
  </si>
  <si>
    <t>01W-20-3</t>
  </si>
  <si>
    <t>age 61,  of PARALYSIS INTESTINES died at SAUGATUCK TOWNSHIP</t>
  </si>
  <si>
    <t>Crawford</t>
  </si>
  <si>
    <t>01E-12-1</t>
  </si>
  <si>
    <t>31y 6m 22d</t>
  </si>
  <si>
    <t>age 31, - died at DOUGLAS, 48TH IN. INFANTRY</t>
  </si>
  <si>
    <t>01W-20-2</t>
  </si>
  <si>
    <t>age 74,  of EPILEPSY died at SAUGATUCK</t>
  </si>
  <si>
    <t>Louisa H.</t>
  </si>
  <si>
    <t>01E-12-2</t>
  </si>
  <si>
    <t>age 74,  of BRONCHIAL PNEUMONIA died at CHICAGO</t>
  </si>
  <si>
    <t>Minerva</t>
  </si>
  <si>
    <t>01W-19-5</t>
  </si>
  <si>
    <t>age 83,  of OLD AGE died at SAUGATUCK TOWNSHIP</t>
  </si>
  <si>
    <t>Mrs. Robert</t>
  </si>
  <si>
    <t>01W-19-1</t>
  </si>
  <si>
    <t>01W-20-5</t>
  </si>
  <si>
    <t>age 19, - died at DOUGLAS</t>
  </si>
  <si>
    <t>Robert A.</t>
  </si>
  <si>
    <t>01W-19-3</t>
  </si>
  <si>
    <t>age 69,  of CONSUMPTION died at SAUGATUCK TOWNSHIP</t>
  </si>
  <si>
    <t>01W-27-1</t>
  </si>
  <si>
    <t>age 47,  of CANCER died at SAUGATUCK TOWNSHIP</t>
  </si>
  <si>
    <t>Mcdonough</t>
  </si>
  <si>
    <t>0DS-0-06E-0-14</t>
  </si>
  <si>
    <t>McEldowney</t>
  </si>
  <si>
    <t>00C-7-4</t>
  </si>
  <si>
    <t>McGill</t>
  </si>
  <si>
    <t>Marguerite</t>
  </si>
  <si>
    <t>Lallande</t>
  </si>
  <si>
    <t>Mcgill</t>
  </si>
  <si>
    <t>Marguerite C</t>
  </si>
  <si>
    <t>0DS-0-F-2-5</t>
  </si>
  <si>
    <t>age 83</t>
  </si>
  <si>
    <t>McIntyre</t>
  </si>
  <si>
    <t>Bernard F.</t>
  </si>
  <si>
    <t>07W-1-3</t>
  </si>
  <si>
    <t>age 76,  of CARCINOMA OF BLADDER</t>
  </si>
  <si>
    <t>07W-1-5</t>
  </si>
  <si>
    <t>age 59,  of HEART FAILURE died at DOUGLAS HOSPITAL</t>
  </si>
  <si>
    <t>Robert J.</t>
  </si>
  <si>
    <t>08W-3-4</t>
  </si>
  <si>
    <t>Michigan&lt;br&gt;EM3 US Navy</t>
  </si>
  <si>
    <t>age 38,  of CEREBRAL EDEMA died at FENNVILLE, VETERAN</t>
  </si>
  <si>
    <t>Mckenney</t>
  </si>
  <si>
    <t>age 81,  of CARDIAC ARRHYTHMIA died at SAUGATUCK TOWNSHIP</t>
  </si>
  <si>
    <t>00D-5-2</t>
  </si>
  <si>
    <t>age 97,  of AHEURYSM died at WAYNE COUNTY</t>
  </si>
  <si>
    <t>McMann</t>
  </si>
  <si>
    <t>Libbie B.</t>
  </si>
  <si>
    <t>02W-9-3</t>
  </si>
  <si>
    <t>age 58,  of PNEUMONIA died at GANGES</t>
  </si>
  <si>
    <t>McNamara</t>
  </si>
  <si>
    <t>Jerome</t>
  </si>
  <si>
    <t>00D-1-2</t>
  </si>
  <si>
    <t>00D-1-3</t>
  </si>
  <si>
    <t>00D-1-4</t>
  </si>
  <si>
    <t>age 86,  of CORONARY THROMBOSIS died at ILLINOIS</t>
  </si>
  <si>
    <t>Marian</t>
  </si>
  <si>
    <t>00C-2-1</t>
  </si>
  <si>
    <t>age 84,  of METASTIC BREAST CANCER died at OTTAWA COUNTY</t>
  </si>
  <si>
    <t>00C-1-4</t>
  </si>
  <si>
    <t>age 79,  of HEART PROBLEMS died at FENNVILLE</t>
  </si>
  <si>
    <t>00D-2-6</t>
  </si>
  <si>
    <t>age 84,  of ACUTE MYOCARDIAL INFRACTION died at DOUGLAS</t>
  </si>
  <si>
    <t>00C-1-2</t>
  </si>
  <si>
    <t>age 89,  of HEART PROBLEMS</t>
  </si>
  <si>
    <t>McRae</t>
  </si>
  <si>
    <t>Mary L.</t>
  </si>
  <si>
    <t>04W-26-2</t>
  </si>
  <si>
    <t>wife of Alex McRae</t>
  </si>
  <si>
    <t>McVea</t>
  </si>
  <si>
    <t>03W-26-1</t>
  </si>
  <si>
    <t>age 8d,  of SPASMS died at DOUGLAS</t>
  </si>
  <si>
    <t>03W-26-4</t>
  </si>
  <si>
    <t>age 3d, - died at GRAND RAPIDS</t>
  </si>
  <si>
    <t>Bessie</t>
  </si>
  <si>
    <t>06W-13-5</t>
  </si>
  <si>
    <t>age 1m,  of ATHREPOSA died at CHICAGO</t>
  </si>
  <si>
    <t>Carrie A.</t>
  </si>
  <si>
    <t>Docking</t>
  </si>
  <si>
    <t>06W-13-2</t>
  </si>
  <si>
    <t>age 34,  of PNEUMONIA died at DOUGLAS</t>
  </si>
  <si>
    <t>02W-10-1</t>
  </si>
  <si>
    <t>age 53,  of TUBERCULAR ONENGITIS died at GANGES</t>
  </si>
  <si>
    <t>Warnock</t>
  </si>
  <si>
    <t>03W-25-4</t>
  </si>
  <si>
    <t>age 86,  of PNEUMONIA died at HOLLAND</t>
  </si>
  <si>
    <t>03W-25-2</t>
  </si>
  <si>
    <t>age 71,  of ARTERIO SCLEROTIC HEART DIS. died at BERRIEN TOWNSHIP</t>
  </si>
  <si>
    <t>02W-10-3</t>
  </si>
  <si>
    <t>age 42,  of LEUKEMIA died at PONTIAC</t>
  </si>
  <si>
    <t>06W-13-1</t>
  </si>
  <si>
    <t>age 38,  of TYPHOID FEVER died at CHICAGO</t>
  </si>
  <si>
    <t>age 88, -</t>
  </si>
  <si>
    <t>04W-28-1</t>
  </si>
  <si>
    <t>age 83,  of OLD AGE died at SAUGATUCK</t>
  </si>
  <si>
    <t>03W-26-2</t>
  </si>
  <si>
    <t>age 4m, - died at SAUGATUCK</t>
  </si>
  <si>
    <t>05W-25-1</t>
  </si>
  <si>
    <t>age 78,  of APOPLEXY died at SAUGATUCK TOWNSHIP, Dates differ between Cem Record and Obit</t>
  </si>
  <si>
    <t>Mary Ann</t>
  </si>
  <si>
    <t>04W-28-2</t>
  </si>
  <si>
    <t>02W-10-2</t>
  </si>
  <si>
    <t>GRID</t>
  </si>
  <si>
    <t>Last Name</t>
  </si>
  <si>
    <t>First Name</t>
  </si>
  <si>
    <t>Middle Name</t>
  </si>
  <si>
    <t>Maiden Name</t>
  </si>
  <si>
    <t>Birth Month</t>
  </si>
  <si>
    <t>Birth Day</t>
  </si>
  <si>
    <t>Birth Year</t>
  </si>
  <si>
    <t>Death Month</t>
  </si>
  <si>
    <t>Death Day</t>
  </si>
  <si>
    <t>Death Year</t>
  </si>
  <si>
    <t>Plot</t>
  </si>
  <si>
    <t>Marker Transcription</t>
  </si>
  <si>
    <t>Note</t>
  </si>
  <si>
    <t>Has Photo</t>
  </si>
  <si>
    <t>05E-0-1</t>
  </si>
  <si>
    <t>of DROWNING died at SAUGATUCK OVAL BEACH, POTTERS FIELD</t>
  </si>
  <si>
    <t>N</t>
  </si>
  <si>
    <t>05E-0-3</t>
  </si>
  <si>
    <t>06E-0-6</t>
  </si>
  <si>
    <t>age 30,  of WASHED ON SHORE,POTTERS FIELD</t>
  </si>
  <si>
    <t>06E-0-5</t>
  </si>
  <si>
    <t>age 15?,  of WASHED ON SHORE, POTTERS FIELD</t>
  </si>
  <si>
    <t>Acker</t>
  </si>
  <si>
    <t>George</t>
  </si>
  <si>
    <t>06W-5-1</t>
  </si>
  <si>
    <t>06W-5-4</t>
  </si>
  <si>
    <t>Y</t>
  </si>
  <si>
    <t>07W-51-1</t>
  </si>
  <si>
    <t>age 63,  of EPILEPSY died at FENNVILLE</t>
  </si>
  <si>
    <t>Harriett E.</t>
  </si>
  <si>
    <t>06W-5-5</t>
  </si>
  <si>
    <t>age 83,  of SENILITY &amp; CHRONIC CYSTITIS died at FENNVILLE</t>
  </si>
  <si>
    <t>Hattie</t>
  </si>
  <si>
    <t>F.</t>
  </si>
  <si>
    <t>06W-5-2</t>
  </si>
  <si>
    <t>age 9,  of CONGESTION OF BRAIN died at DOUGLAS</t>
  </si>
  <si>
    <t>Ackley</t>
  </si>
  <si>
    <t>Anice K.</t>
  </si>
  <si>
    <t>02E-7-4</t>
  </si>
  <si>
    <t>age 94,  of OLD AGE died at CASCO</t>
  </si>
  <si>
    <t>Acroyd</t>
  </si>
  <si>
    <t>Elizabeth J.</t>
  </si>
  <si>
    <t>01E-8-4</t>
  </si>
  <si>
    <t>age 74,  of CEREBRAL THROMBOSIS died at CHICAGO</t>
  </si>
  <si>
    <t>J</t>
  </si>
  <si>
    <t>W</t>
  </si>
  <si>
    <t>Acton</t>
  </si>
  <si>
    <t>Cassie</t>
  </si>
  <si>
    <t>Bell</t>
  </si>
  <si>
    <t>Beebe</t>
  </si>
  <si>
    <t>07W-77-3</t>
  </si>
  <si>
    <t>age 36,  of PULMONARY T.B.C. died at DOUGLAS</t>
  </si>
  <si>
    <t>Henry Clay</t>
  </si>
  <si>
    <t>07W-77-2</t>
  </si>
  <si>
    <t>age 83,  of ARTERIOSCLEROTIC HEART DIS. died at GRAND RAPIDS</t>
  </si>
  <si>
    <t>Jeanette</t>
  </si>
  <si>
    <t>07W-77-4</t>
  </si>
  <si>
    <t>age 4,  of MENINGITIS died at SAUGATUCK</t>
  </si>
  <si>
    <t>Welma F.</t>
  </si>
  <si>
    <t>07W-77-1</t>
  </si>
  <si>
    <t>Adair</t>
  </si>
  <si>
    <t>Mary Elizabeth</t>
  </si>
  <si>
    <t>Wynne</t>
  </si>
  <si>
    <t>06E-6-4</t>
  </si>
  <si>
    <t>age 80, - died at KALAMAZOO</t>
  </si>
  <si>
    <t>Aeroyd</t>
  </si>
  <si>
    <t>James W.</t>
  </si>
  <si>
    <t>01E-8-5</t>
  </si>
  <si>
    <t>Albrecht</t>
  </si>
  <si>
    <t>Anita</t>
  </si>
  <si>
    <t>00F-2-4</t>
  </si>
  <si>
    <t>age 69,  of SUPERNUCLEAER PALSY died at HOLLAND CITY</t>
  </si>
  <si>
    <t>Mathias</t>
  </si>
  <si>
    <t>00F-2-5</t>
  </si>
  <si>
    <t>age 80,  of ASPIRATION NEUMONITIS died at OTTAWA COUNTY</t>
  </si>
  <si>
    <t>Allen</t>
  </si>
  <si>
    <t>Anna</t>
  </si>
  <si>
    <t>11W-61-4</t>
  </si>
  <si>
    <t>Aller</t>
  </si>
  <si>
    <t>Charlotte</t>
  </si>
  <si>
    <t>Y.</t>
  </si>
  <si>
    <t>Gordon</t>
  </si>
  <si>
    <t>00B-2-4</t>
  </si>
  <si>
    <t>- -</t>
  </si>
  <si>
    <t>Alsip</t>
  </si>
  <si>
    <t>Bruce</t>
  </si>
  <si>
    <t>Trudy Ann</t>
  </si>
  <si>
    <t>0DS-0-00B-10-5</t>
  </si>
  <si>
    <t>AGE 29, ACUTE MYELOMOCYTIC LEUKEMIA, died Grand Rapids</t>
  </si>
  <si>
    <t>Alvord</t>
  </si>
  <si>
    <t>Helen</t>
  </si>
  <si>
    <t>0DS-0-05W-10-1</t>
  </si>
  <si>
    <t>age 56, SPASMS</t>
  </si>
  <si>
    <t>Anderson</t>
  </si>
  <si>
    <t>Carl</t>
  </si>
  <si>
    <t>J.</t>
  </si>
  <si>
    <t>Elaine J.</t>
  </si>
  <si>
    <t>0DS-0-00E-4-5</t>
  </si>
  <si>
    <t>age 62, MASSIVE INTRACRANIAL, died East Grand Rapids</t>
  </si>
  <si>
    <t>Fannie</t>
  </si>
  <si>
    <t>0DS-0-02E-10-1</t>
  </si>
  <si>
    <t>age 81, HEART DISEASE</t>
  </si>
  <si>
    <t>Joy</t>
  </si>
  <si>
    <t>DNS-0-0ZZ-5-3</t>
  </si>
  <si>
    <t>Veteran</t>
  </si>
  <si>
    <t>Rena</t>
  </si>
  <si>
    <t>Flint</t>
  </si>
  <si>
    <t>0DS-0-03W-13-4</t>
  </si>
  <si>
    <t>age 75y 10m 2d, CEREBRAL HEMORRHAGE</t>
  </si>
  <si>
    <t>Arends</t>
  </si>
  <si>
    <t>Ivan</t>
  </si>
  <si>
    <t>H</t>
  </si>
  <si>
    <t>Marion</t>
  </si>
  <si>
    <t>Hamilton</t>
  </si>
  <si>
    <t>Ruth</t>
  </si>
  <si>
    <t>R</t>
  </si>
  <si>
    <t>Arndt</t>
  </si>
  <si>
    <t>Cleo Leui</t>
  </si>
  <si>
    <t>0DS-0-00A-6-2</t>
  </si>
  <si>
    <t>age 63, ACUTE MYOCARDIAL INFARCTION, Veteran</t>
  </si>
  <si>
    <t>David</t>
  </si>
  <si>
    <t>0DS-0-00A-6-3</t>
  </si>
  <si>
    <t>Howard H.</t>
  </si>
  <si>
    <t>0DS-0-00A-5-2</t>
  </si>
  <si>
    <t>age 52, ACUTE MYOCARDIAL INFARCTION, Veteran</t>
  </si>
  <si>
    <t>L.Z.</t>
  </si>
  <si>
    <t>0DS-0-00A-5-3</t>
  </si>
  <si>
    <t>age 87, died Orlando, Fla</t>
  </si>
  <si>
    <t>Mae</t>
  </si>
  <si>
    <t>0DS-0-00A-5-4</t>
  </si>
  <si>
    <t>age 86, MYOCARDIAL INFARCTION</t>
  </si>
  <si>
    <t>Phyllis Eileen</t>
  </si>
  <si>
    <t>0DS-0-00A-5-1</t>
  </si>
  <si>
    <t>age 38, CEREBRAL HEMORRHAGE, died Holland</t>
  </si>
  <si>
    <t>Ruth Irene</t>
  </si>
  <si>
    <t>0DS-0-00A-6-1</t>
  </si>
  <si>
    <t>age 55, DRUG INJECTION</t>
  </si>
  <si>
    <t>Arnett</t>
  </si>
  <si>
    <t>Jerry</t>
  </si>
  <si>
    <t>T</t>
  </si>
  <si>
    <t>Kathleen</t>
  </si>
  <si>
    <t>M</t>
  </si>
  <si>
    <t>Ash</t>
  </si>
  <si>
    <t>Alva</t>
  </si>
  <si>
    <t>Fagan</t>
  </si>
  <si>
    <t>Baby</t>
  </si>
  <si>
    <t>01E-15-1</t>
  </si>
  <si>
    <t>Beatrice</t>
  </si>
  <si>
    <t>C.</t>
  </si>
  <si>
    <t>10W-70-2</t>
  </si>
  <si>
    <t>age 56,  of RUPTURED MYOCARIUM died at DOUGLAS</t>
  </si>
  <si>
    <t>Charles</t>
  </si>
  <si>
    <t>S.</t>
  </si>
  <si>
    <t>0DS-0-10W-83-2</t>
  </si>
  <si>
    <t>age 65, PNEUMONIA &amp; LIVER FAILURES, Veteran, died South Haven</t>
  </si>
  <si>
    <t>Charles Robert</t>
  </si>
  <si>
    <t>0DS-0-10W-70-3</t>
  </si>
  <si>
    <t>CPL US Army Korea</t>
  </si>
  <si>
    <t>age 43, CORONARY HEART DISEASE, Veteran, died Peacock Twp</t>
  </si>
  <si>
    <t>Charles S.</t>
  </si>
  <si>
    <t>0DS-0-10W-70-1</t>
  </si>
  <si>
    <t>Mich Pvt Co H 28 Infantry&lt;br&gt;WWI</t>
  </si>
  <si>
    <t>age 70, Veteran, died Florida</t>
  </si>
  <si>
    <t>Elizabeth</t>
  </si>
  <si>
    <t>Williams</t>
  </si>
  <si>
    <t>02E-9-4</t>
  </si>
  <si>
    <t>age 102,  of MYOCARDITIS died at DOUGLAS</t>
  </si>
  <si>
    <t>Fred S.</t>
  </si>
  <si>
    <t>10W-83-2</t>
  </si>
  <si>
    <t>age 34,  of ACCIDENTAL DROWNING died at SAUGATUCK</t>
  </si>
  <si>
    <t>Frederick M.</t>
  </si>
  <si>
    <t>02E-9-3</t>
  </si>
  <si>
    <t>age 36,  of TYPHOID PNEUMONIA died at SAUGATUCK</t>
  </si>
  <si>
    <t>Inez</t>
  </si>
  <si>
    <t>02E-9-2</t>
  </si>
  <si>
    <t>age 2,  of MEASLES died at DOUGLAS</t>
  </si>
  <si>
    <t>Lee</t>
  </si>
  <si>
    <t>02E-9-1</t>
  </si>
  <si>
    <t>age 21,  of PNEUMONIA died at OTSEGO</t>
  </si>
  <si>
    <t>Atwood</t>
  </si>
  <si>
    <t>Annette</t>
  </si>
  <si>
    <t>02W-20-3</t>
  </si>
  <si>
    <t>age 55,  of ANEMIA died at SAUGATUCK TOWNSHIP</t>
  </si>
  <si>
    <t>02W-20-1</t>
  </si>
  <si>
    <t>Dorothy</t>
  </si>
  <si>
    <t>L.</t>
  </si>
  <si>
    <t>10W-59-2</t>
  </si>
  <si>
    <t>Francis</t>
  </si>
  <si>
    <t>02W-20-2</t>
  </si>
  <si>
    <t>age 69, - died at SAUGATUCK TOWNSHIP, farmer, born Mich. son of Orrin Atwood b. NY and  Emma Russell b. NY.</t>
  </si>
  <si>
    <t>Frank</t>
  </si>
  <si>
    <t>05W-10-1</t>
  </si>
  <si>
    <t>George Waldo</t>
  </si>
  <si>
    <t>age 2,  of PNEUMONIA died at SAUGATUCK TOWNSHIP</t>
  </si>
  <si>
    <t>05W-10-2</t>
  </si>
  <si>
    <t>John Miles</t>
  </si>
  <si>
    <t>09W-146-1</t>
  </si>
  <si>
    <t>age 80,  of MYOCARDITIS died at SAUGATUCK TOWNSHIP, farmer b. NY, son of Orrin Atwood b. NY and Emma Russell b. NY, divorced, age 80y 7m 10d</t>
  </si>
  <si>
    <t>Mark Ebenezer</t>
  </si>
  <si>
    <t>00H-1-6</t>
  </si>
  <si>
    <t>age 72,  of METASTATIC CARCINOMA died at GRAND RAPIDS</t>
  </si>
  <si>
    <t>Myrtle</t>
  </si>
  <si>
    <t>Jane</t>
  </si>
  <si>
    <t>Bach</t>
  </si>
  <si>
    <t>Theodore</t>
  </si>
  <si>
    <t>01E-15-5</t>
  </si>
  <si>
    <t>age 72,  of COMPLICATION OF DISEASE died at DOUGLAS</t>
  </si>
  <si>
    <t>Bailey</t>
  </si>
  <si>
    <t>Joane</t>
  </si>
  <si>
    <t>10W-107-5</t>
  </si>
  <si>
    <t>married 3-14-1970</t>
  </si>
  <si>
    <t>Robert</t>
  </si>
  <si>
    <t>10W-107-4</t>
  </si>
  <si>
    <t>married March 14, 1970</t>
  </si>
  <si>
    <t>Bain</t>
  </si>
  <si>
    <t>Andrew</t>
  </si>
  <si>
    <t>06W-3-1</t>
  </si>
  <si>
    <t>Baker</t>
  </si>
  <si>
    <t>Carrie B.</t>
  </si>
  <si>
    <t>Halladay</t>
  </si>
  <si>
    <t>11W-150-3</t>
  </si>
  <si>
    <t>age 63,  of ASTHMATIC HEART died at DOUGLAS</t>
  </si>
  <si>
    <t>Henry</t>
  </si>
  <si>
    <t>B.</t>
  </si>
  <si>
    <t>02E-21-2</t>
  </si>
  <si>
    <t>age 87,  of HYPOSTATIC PNEUMONIA died at GROSS LAKE TWP.</t>
  </si>
  <si>
    <t>Sarah</t>
  </si>
  <si>
    <t>Tisdale</t>
  </si>
  <si>
    <t>02E-21-1</t>
  </si>
  <si>
    <t>age 96,  of CEREBRAL VASCULAR ACCIDENT died at YPSILANTI</t>
  </si>
  <si>
    <t>Baleiko</t>
  </si>
  <si>
    <t>Laurian</t>
  </si>
  <si>
    <t>Marie</t>
  </si>
  <si>
    <t>00B-10-1</t>
  </si>
  <si>
    <t>age 92,  of MYOCARDIAL INFRACTION died at HOLLAND</t>
  </si>
  <si>
    <t>Peter F.</t>
  </si>
  <si>
    <t>00B-10-3</t>
  </si>
  <si>
    <t>age 72,  of CARDIAC DYSRYTHMIA died at HOLLAND</t>
  </si>
  <si>
    <t>Stephen P.</t>
  </si>
  <si>
    <t>00B-10-4</t>
  </si>
  <si>
    <t>age 51,  of COLON CANCER died at OTTAWA COUNTY</t>
  </si>
  <si>
    <t>Walter F.</t>
  </si>
  <si>
    <t>00B-10-2</t>
  </si>
  <si>
    <t>age 64, - died at FT. LAUDERDALE, WWI Veteran</t>
  </si>
  <si>
    <t>Balmer</t>
  </si>
  <si>
    <t>Georgia</t>
  </si>
  <si>
    <t>00C-1-6</t>
  </si>
  <si>
    <t>Bamford</t>
  </si>
  <si>
    <t>James</t>
  </si>
  <si>
    <t>06E-0-15</t>
  </si>
  <si>
    <t>SOMEWHERE IN POTTERS FIELD</t>
  </si>
  <si>
    <t>Barden</t>
  </si>
  <si>
    <t>William Casper</t>
  </si>
  <si>
    <t>09W-146-3</t>
  </si>
  <si>
    <t>age 77, - died at COUNTY FARM</t>
  </si>
  <si>
    <t>Barker</t>
  </si>
  <si>
    <t>03E-27-1</t>
  </si>
  <si>
    <t>age 26,  of TUBERCULOSIS died at CHICAGO, Cemetery listing shows as "Charles W."</t>
  </si>
  <si>
    <t>Laura E.</t>
  </si>
  <si>
    <t>03E-27-4</t>
  </si>
  <si>
    <t>age 62, - died at DOUGLAS</t>
  </si>
  <si>
    <t>Orville</t>
  </si>
  <si>
    <t>03E-27-5</t>
  </si>
  <si>
    <t>age 74,  of CORONARY THROMBOSIS died at DOUGLAS</t>
  </si>
  <si>
    <t>Barney</t>
  </si>
  <si>
    <t>Lieranna</t>
  </si>
  <si>
    <t>05W-14-3</t>
  </si>
  <si>
    <t>age 73, - died at MILLGROVE</t>
  </si>
  <si>
    <t>Mrs</t>
  </si>
  <si>
    <t>05W-14-1</t>
  </si>
  <si>
    <t>Bates</t>
  </si>
  <si>
    <t>00A-11-6</t>
  </si>
  <si>
    <t>Mary</t>
  </si>
  <si>
    <t>00A-11-5</t>
  </si>
  <si>
    <t>Theodore L.</t>
  </si>
  <si>
    <t>age 58,  of CARCINOMA OF LUNG died at DOUGLAS</t>
  </si>
  <si>
    <t>Bauck</t>
  </si>
  <si>
    <t>Eveline</t>
  </si>
  <si>
    <t>02W-12-4</t>
  </si>
  <si>
    <t>age 51,  of MUREDERED died at DOUGLAS</t>
  </si>
  <si>
    <t>02W-12-3</t>
  </si>
  <si>
    <t>age 51,  of MYOCARDITIS died at DOUGLAS</t>
  </si>
  <si>
    <t>Baumbach</t>
  </si>
  <si>
    <t>Anthony Burt (Tony)</t>
  </si>
  <si>
    <t>00E-8-6</t>
  </si>
  <si>
    <t>age 28,  of CARBON MONOXIDE (HOUSE FIRE) died at MANLIUS TOWNSHIP</t>
  </si>
  <si>
    <t>Fred</t>
  </si>
  <si>
    <t>00A-1-4</t>
  </si>
  <si>
    <t>age 74,  of TERMINAL PNEUMONIA died at KALAMAZOO</t>
  </si>
  <si>
    <t>William</t>
  </si>
  <si>
    <t>Brett</t>
  </si>
  <si>
    <t>00E-8-5</t>
  </si>
  <si>
    <t>A Free Spirit</t>
  </si>
  <si>
    <t>age 31,  of PNEUMONIA &amp; HIV died at DOUGLAS</t>
  </si>
  <si>
    <t>Bech</t>
  </si>
  <si>
    <t>Alice</t>
  </si>
  <si>
    <t>07W-52-5</t>
  </si>
  <si>
    <t>married May 27, 1938</t>
  </si>
  <si>
    <t>age 69,  of HEPATIC FAILURE died at WASHINGTON CO, IL</t>
  </si>
  <si>
    <t>Benjamin</t>
  </si>
  <si>
    <t>H.</t>
  </si>
  <si>
    <t>07W-52-4</t>
  </si>
  <si>
    <t>age 76,  of CHRONIC PULMONARY DISEASE died at HARTFORD, WISCONSIN</t>
  </si>
  <si>
    <t>Albert</t>
  </si>
  <si>
    <t>01W-21-4</t>
  </si>
  <si>
    <t>age 54,  of CANCER IN HEAD died at DOUGLAS</t>
  </si>
  <si>
    <t>Weinberg</t>
  </si>
  <si>
    <t>01W-21-5</t>
  </si>
  <si>
    <t>age 69,  of EPILEPSY died at BATTLE CREEK</t>
  </si>
  <si>
    <t>Eliza</t>
  </si>
  <si>
    <t>E.</t>
  </si>
  <si>
    <t>Eberstein</t>
  </si>
  <si>
    <t>0DS-0-07W-102-4</t>
  </si>
  <si>
    <t>age 75, CEREBRAL HEMORRHAGE</t>
  </si>
  <si>
    <t>Ellen</t>
  </si>
  <si>
    <t>01W-21-1</t>
  </si>
  <si>
    <t>age 8,  of LA GRIPPE died at DOUGLAS, Twp record says died Feb 2.</t>
  </si>
  <si>
    <t>Frank O.</t>
  </si>
  <si>
    <t>07W-159-1</t>
  </si>
  <si>
    <t>age 71,  of CORONARY OCCLUSION died at HOLLAND</t>
  </si>
  <si>
    <t>Harlow</t>
  </si>
  <si>
    <t>Joel</t>
  </si>
  <si>
    <t>0DS-0-07W-102-3</t>
  </si>
  <si>
    <t>age 81</t>
  </si>
  <si>
    <t>Margaret</t>
  </si>
  <si>
    <t>07W-159-2</t>
  </si>
  <si>
    <t>age 49,  of HEART DISEASE died at DOUGLAS</t>
  </si>
  <si>
    <t>Beery</t>
  </si>
  <si>
    <t>Edgar Dudley</t>
  </si>
  <si>
    <t>02E-12-5</t>
  </si>
  <si>
    <t>Elwin</t>
  </si>
  <si>
    <t>02E-12-4</t>
  </si>
  <si>
    <t>age 9m,  of PNEUMONIA died at DOUGLAS</t>
  </si>
  <si>
    <t>Florence Mildred</t>
  </si>
  <si>
    <t>Smith</t>
  </si>
  <si>
    <t>02E-12-2</t>
  </si>
  <si>
    <t>age 75,  of CEREBRLA THOMBOSIS died at DOUGLAS</t>
  </si>
  <si>
    <t>Edgar</t>
  </si>
  <si>
    <t>02E-12-1</t>
  </si>
  <si>
    <t>age 64,  of HEART DISEASE died at DOUGLAS, farmer b. Ohio to Abraham Beery b. Oh. and Elizabeth Hendel, b. Oh.</t>
  </si>
  <si>
    <t>Harold</t>
  </si>
  <si>
    <t>13W-167-2</t>
  </si>
  <si>
    <t>age 63,  of MULTIPLE PULMONARY EMBODI died at DOUGLAS</t>
  </si>
  <si>
    <t>Beimfohr</t>
  </si>
  <si>
    <t>Amanda</t>
  </si>
  <si>
    <t>08W-79-4</t>
  </si>
  <si>
    <t>age 86,  of UP COASTROINTESTINAL BLEEDING died at SAUGATUCK TOWNSHIP</t>
  </si>
  <si>
    <t>08W-79-5</t>
  </si>
  <si>
    <t>age 62,  of CEREBRAL HEMORRHAGE died at DOUGLAS HOSPITAL</t>
  </si>
  <si>
    <t>Bekken</t>
  </si>
  <si>
    <t>Geraldine</t>
  </si>
  <si>
    <t>00E-7-5</t>
  </si>
  <si>
    <t>age 79,  of CARCINOMA OF GULL BLADDER died at DOUGLAS</t>
  </si>
  <si>
    <t>Belgum</t>
  </si>
  <si>
    <t>Newton</t>
  </si>
  <si>
    <t>11W-132-1</t>
  </si>
  <si>
    <t>Belstein</t>
  </si>
  <si>
    <t>Edith S.</t>
  </si>
  <si>
    <t>09W-48-4</t>
  </si>
  <si>
    <t>age 73,  of MYOCARDITIS died at DOUGLAS</t>
  </si>
  <si>
    <t>Benedict</t>
  </si>
  <si>
    <t>Cora Eddy</t>
  </si>
  <si>
    <t>03E-11-4</t>
  </si>
  <si>
    <t>age 70,  of CANCER died at CHICAGO</t>
  </si>
  <si>
    <t>Sophia M.</t>
  </si>
  <si>
    <t>Nelson</t>
  </si>
  <si>
    <t>10W-59-3</t>
  </si>
  <si>
    <t>age 75,  of CORONARY OCCLUSION died at HOLLAND</t>
  </si>
  <si>
    <t>Bennett</t>
  </si>
  <si>
    <t>Alita</t>
  </si>
  <si>
    <t>05W-23-4</t>
  </si>
  <si>
    <t>age 4m, -</t>
  </si>
  <si>
    <t>Aretas</t>
  </si>
  <si>
    <t>05W-5-2</t>
  </si>
  <si>
    <t>Aretna</t>
  </si>
  <si>
    <t>01W-6-1</t>
  </si>
  <si>
    <t>Grace</t>
  </si>
  <si>
    <t>05W-24-2</t>
  </si>
  <si>
    <t>age 4,  of BURNED TO DEATH died at DOUGLAS</t>
  </si>
  <si>
    <t>Minna</t>
  </si>
  <si>
    <t>05W-24-4</t>
  </si>
  <si>
    <t>age 81, - died at KALAMAZOO</t>
  </si>
  <si>
    <t>Thomas K.</t>
  </si>
  <si>
    <t>05W-24-5</t>
  </si>
  <si>
    <t>age 91, - died at KALAMAZOO, Cem shows and Thomas K. obit as Thomas G.</t>
  </si>
  <si>
    <t>Thursa</t>
  </si>
  <si>
    <t>Kline</t>
  </si>
  <si>
    <t>Berg</t>
  </si>
  <si>
    <t>Elmer J.</t>
  </si>
  <si>
    <t>0DS-0-10W-94-4</t>
  </si>
  <si>
    <t>age 59, CARCINOMATOSIS, died Chicago</t>
  </si>
  <si>
    <t>Berggren</t>
  </si>
  <si>
    <t>00A-1-1</t>
  </si>
  <si>
    <t>Oscar</t>
  </si>
  <si>
    <t>00A-1-2</t>
  </si>
  <si>
    <t>age 82,  of PERITONITIS died at DOUGLAS</t>
  </si>
  <si>
    <t>Bethterick</t>
  </si>
  <si>
    <t>Nellie S.</t>
  </si>
  <si>
    <t>04E-4-4</t>
  </si>
  <si>
    <t>Bieler</t>
  </si>
  <si>
    <t>11W-129-5</t>
  </si>
  <si>
    <t>age 73,  of CARCINOMA OF PROSTATE died at DOUGLAS</t>
  </si>
  <si>
    <t>Christ</t>
  </si>
  <si>
    <t>03W-20-2</t>
  </si>
  <si>
    <t>age 74,  of HEART TROUBLE died at SAUGATUCK TOWNSHIP</t>
  </si>
  <si>
    <t>Eugene</t>
  </si>
  <si>
    <t>03W-19-2</t>
  </si>
  <si>
    <t>age 28,  of TYPHOID FEVER died at GRAND RAPIDS</t>
  </si>
  <si>
    <t>Frederick</t>
  </si>
  <si>
    <t>03W-19-3</t>
  </si>
  <si>
    <t>age 19,  of CONSUMPTION died at SAUGATUCK</t>
  </si>
  <si>
    <t>Katharine</t>
  </si>
  <si>
    <t>Reicherts</t>
  </si>
  <si>
    <t>03W-20-3</t>
  </si>
  <si>
    <t>age 84,  of OLD AGE died at SAUGATUCK TOWNSHIP</t>
  </si>
  <si>
    <t>Rena P.</t>
  </si>
  <si>
    <t>11W-129-4</t>
  </si>
  <si>
    <t>age 84,  of RESPIRATORY ARREST died at DOUGLAS</t>
  </si>
  <si>
    <t>Victor</t>
  </si>
  <si>
    <t>03W-19-1</t>
  </si>
  <si>
    <t>age 20,  of TYPHOID FEVER died at SAUGATUCK</t>
  </si>
  <si>
    <t>03W-19-4</t>
  </si>
  <si>
    <t>age 31,  of CONSUMPTION died at SAUGATUCK TOWNSHIP</t>
  </si>
  <si>
    <t>Bild</t>
  </si>
  <si>
    <t>Betty</t>
  </si>
  <si>
    <t>00B-3-2</t>
  </si>
  <si>
    <t>age 75,  of PNEUMONIA died at MUSKEGON</t>
  </si>
  <si>
    <t>David Patrick</t>
  </si>
  <si>
    <t>10W-20-5</t>
  </si>
  <si>
    <t>age 2d,  of PULMONARY HEMORRHAGE died at HOLLAND</t>
  </si>
  <si>
    <t>Fred L.</t>
  </si>
  <si>
    <t>00B-3-1</t>
  </si>
  <si>
    <t>age 75,  of NATURAL CAUSES died at HOLLAND</t>
  </si>
  <si>
    <t>Biller</t>
  </si>
  <si>
    <t>Catherine F.</t>
  </si>
  <si>
    <t>Shoemaker</t>
  </si>
  <si>
    <t>08W-23-4</t>
  </si>
  <si>
    <t>age 92,  of METASTIC CARCINOMA OF OVARY died at DOUGLAS</t>
  </si>
  <si>
    <t>Eileen R.</t>
  </si>
  <si>
    <t>08W-23-1</t>
  </si>
  <si>
    <t>age 68,  of CARCINOMA OF COLON died at DOUGLAS</t>
  </si>
  <si>
    <t>John R.</t>
  </si>
  <si>
    <t>08W-23-5</t>
  </si>
  <si>
    <t>age 74, - died at DOUGLAS HOSPITAL</t>
  </si>
  <si>
    <t>Loretta</t>
  </si>
  <si>
    <t>Billings</t>
  </si>
  <si>
    <t>01W-12-5</t>
  </si>
  <si>
    <t>age 81,  of ACUTE BRONCHITIS died at SAUGATUCK, MI 3rd Cavalry</t>
  </si>
  <si>
    <t>Clara</t>
  </si>
  <si>
    <t>G.</t>
  </si>
  <si>
    <t>Brown</t>
  </si>
  <si>
    <t>01W-12-4</t>
  </si>
  <si>
    <t>age 91,  of SENILE died at SAUGATUCK, Twp spells as "Cleres" (sic)</t>
  </si>
  <si>
    <t>02E-5-1</t>
  </si>
  <si>
    <t>Binns</t>
  </si>
  <si>
    <t>01E-5-5</t>
  </si>
  <si>
    <t>age 3d, - died at DOUGLAS</t>
  </si>
  <si>
    <t>Reete</t>
  </si>
  <si>
    <t>01E-5-4</t>
  </si>
  <si>
    <t>age 6,  of SCARLETT FEVER died at DOUGLAS</t>
  </si>
  <si>
    <t>Susan</t>
  </si>
  <si>
    <t>01E-5-3</t>
  </si>
  <si>
    <t>age 2,  of SCARLETT FEVER died at DOUGLAS</t>
  </si>
  <si>
    <t>Bird</t>
  </si>
  <si>
    <t>Adelaide</t>
  </si>
  <si>
    <t>03E-19-2</t>
  </si>
  <si>
    <t>Moffat</t>
  </si>
  <si>
    <t>03E-19-3</t>
  </si>
  <si>
    <t>age 82,  of PANCREATIC CARCNOMA died at DOUGLAS</t>
  </si>
  <si>
    <t>Birkholz</t>
  </si>
  <si>
    <t>03W-7-5</t>
  </si>
  <si>
    <t>age 31,  of ULCERATION OF BOWELS died at GRAND RAPIDS, birthplace Chicago</t>
  </si>
  <si>
    <t>03W-4-5</t>
  </si>
  <si>
    <t>-  of PULMONARY TUBERCOLOSIS died at PHOENIX, AZ., Twp record spells as "Fred Burkhold"</t>
  </si>
  <si>
    <t>Geneva K.</t>
  </si>
  <si>
    <t>07W-27-1</t>
  </si>
  <si>
    <t>age 9m,  of CHONSIS EUTENTIS died at SAUGATUCK (date Death could be 1917)</t>
  </si>
  <si>
    <t>Ralph</t>
  </si>
  <si>
    <t>10W-46-5</t>
  </si>
  <si>
    <t>age 61,  of COMA died at NORTH MUSKEGON</t>
  </si>
  <si>
    <t>07W-27-2</t>
  </si>
  <si>
    <t>age 20,  of STRANGULATED HERNIA died at TOLEDO, OHIO</t>
  </si>
  <si>
    <t>Susie</t>
  </si>
  <si>
    <t>07W-27-4</t>
  </si>
  <si>
    <t>age 70,  of CARDIAC FAILURE died at MUSKEGON</t>
  </si>
  <si>
    <t>Willis</t>
  </si>
  <si>
    <t>07W-27-3</t>
  </si>
  <si>
    <t>age 68,  of BRONCHITIS died at EAST GRAND RAPIDS</t>
  </si>
  <si>
    <t>Bisby</t>
  </si>
  <si>
    <t>Angeline</t>
  </si>
  <si>
    <t>02E-10-2</t>
  </si>
  <si>
    <t>age 52,  of CONSUMPTION died at DOUGLAS</t>
  </si>
  <si>
    <t>Blackburn</t>
  </si>
  <si>
    <t>Joseph</t>
  </si>
  <si>
    <t>05E-0-8</t>
  </si>
  <si>
    <t>age 75, - SOMEWHERE IN POTTERS FIELD,WWI VET, death certificate says b. 1862</t>
  </si>
  <si>
    <t>Bodnar</t>
  </si>
  <si>
    <t>Mary V.</t>
  </si>
  <si>
    <t>0DS-0-08W-104-1</t>
  </si>
  <si>
    <t>age 77, HEART DISEASE, died Holland</t>
  </si>
  <si>
    <t>Stephan S.</t>
  </si>
  <si>
    <t>0DS-0-08W-104-2</t>
  </si>
  <si>
    <t>age 82, CARDIO VASCULAR</t>
  </si>
  <si>
    <t>Boedeker</t>
  </si>
  <si>
    <t>A.</t>
  </si>
  <si>
    <t>00B-5-3</t>
  </si>
  <si>
    <t>age 72,  of PNEUMONTIS died at SOUTH HAVEN</t>
  </si>
  <si>
    <t>Bolan</t>
  </si>
  <si>
    <t>D.</t>
  </si>
  <si>
    <t>04E-5-1</t>
  </si>
  <si>
    <t>Boming</t>
  </si>
  <si>
    <t>Mrs. George</t>
  </si>
  <si>
    <t>05W-7-5</t>
  </si>
  <si>
    <t>Borst</t>
  </si>
  <si>
    <t>Eleanor Barbara</t>
  </si>
  <si>
    <t>E-1-5</t>
  </si>
  <si>
    <t>age 55</t>
  </si>
  <si>
    <t>00E-1-4</t>
  </si>
  <si>
    <t>age 92,  of CEREBROVASCUALR ACCIDENT died at DOUGLAS, WWII Vet</t>
  </si>
  <si>
    <t>Lonnie</t>
  </si>
  <si>
    <t>00E-1-3</t>
  </si>
  <si>
    <t>age 89,  of CARDIO RESPIRATORY died at DOUGLAS</t>
  </si>
  <si>
    <t>Bounds</t>
  </si>
  <si>
    <t>Charlie</t>
  </si>
  <si>
    <t>Floella</t>
  </si>
  <si>
    <t>Gladys</t>
  </si>
  <si>
    <t>W.</t>
  </si>
  <si>
    <t>00D-4-1</t>
  </si>
  <si>
    <t>age 63,  of CARDIAC ARREST died at SAUGATUCK TOWNSHIP, WWII Vet</t>
  </si>
  <si>
    <t>Bowerman</t>
  </si>
  <si>
    <t>Welch</t>
  </si>
  <si>
    <t>00A-11-2</t>
  </si>
  <si>
    <t>age 22,  of INTRACRANIAL HEMORRHAGE died at GRAND RAPIDS</t>
  </si>
  <si>
    <t>Bowman</t>
  </si>
  <si>
    <t>-</t>
  </si>
  <si>
    <t>01W-5-1</t>
  </si>
  <si>
    <t>Miriam</t>
  </si>
  <si>
    <t>Not included in Twp listing</t>
  </si>
  <si>
    <t>Boyles</t>
  </si>
  <si>
    <t>0DS-0-01E-23-4</t>
  </si>
  <si>
    <t>age 66, HEMORRHAGING OF BOWELS, Veteran 4TH MI CALVARY</t>
  </si>
  <si>
    <t>Sarah A.</t>
  </si>
  <si>
    <t>0DS-0-01E-23-3</t>
  </si>
  <si>
    <t>age 90, OLD AGE</t>
  </si>
  <si>
    <t>Bradley</t>
  </si>
  <si>
    <t>Bert</t>
  </si>
  <si>
    <t>04E-17-2</t>
  </si>
  <si>
    <t>age 56,  of STOMACH CANCER died at DOUGLAS</t>
  </si>
  <si>
    <t>04E-17-4</t>
  </si>
  <si>
    <t>age 75,  of OLD AGE died at DOUGLAS</t>
  </si>
  <si>
    <t>Edna</t>
  </si>
  <si>
    <t>M.</t>
  </si>
  <si>
    <t>04E-17-3</t>
  </si>
  <si>
    <t>Mannie</t>
  </si>
  <si>
    <t>04E-17-1</t>
  </si>
  <si>
    <t>age 1,  of TYPHOID FEVER died at DOUGLAS</t>
  </si>
  <si>
    <t>Brandt</t>
  </si>
  <si>
    <t>Bertha Amelia</t>
  </si>
  <si>
    <t>Wallbrecht</t>
  </si>
  <si>
    <t>07W-141-4</t>
  </si>
  <si>
    <t>age 86,  of PNEUMONIA died at SAUGATUCK TOWNSHIP</t>
  </si>
  <si>
    <t>Carl A.</t>
  </si>
  <si>
    <t>07W-142-1</t>
  </si>
  <si>
    <t>age 69,  of ACCIDENT CRUSHED CHEST died at SAUGATUCK TOWNSHIP</t>
  </si>
  <si>
    <t>F. H.</t>
  </si>
  <si>
    <t>07W-141-1</t>
  </si>
  <si>
    <t>age 77,  of OLD AGE died at SAUGATUCK TOWNSHIP, 8TH MI INFANTRY, Twp record lists death in error as 1917</t>
  </si>
  <si>
    <t>Cora</t>
  </si>
  <si>
    <t>Otilla</t>
  </si>
  <si>
    <t>07W-141-2</t>
  </si>
  <si>
    <t>age 50,  of CANCER died at SAUGATUCK TOWNSHIP</t>
  </si>
  <si>
    <t>07W-142-2</t>
  </si>
  <si>
    <t>age 84,  of MYOCARDITIS died at SAUGATUCK TOWNSHIP</t>
  </si>
  <si>
    <t>Henry Frederick</t>
  </si>
  <si>
    <t>age 60,  of PARALYSIS died at SAUGATUCK TOWNSHIP</t>
  </si>
  <si>
    <t>07W-142-4</t>
  </si>
  <si>
    <t>age 92,  of CORONARY ARTERY OCCLUSION died at FENNVILLE</t>
  </si>
  <si>
    <t>Braun</t>
  </si>
  <si>
    <t>Regina</t>
  </si>
  <si>
    <t>Brodock</t>
  </si>
  <si>
    <t>04W-15-1</t>
  </si>
  <si>
    <t>age 7,  of PARALYSIS died at SAUGATUCK</t>
  </si>
  <si>
    <t>Claude</t>
  </si>
  <si>
    <t>04W-15-2</t>
  </si>
  <si>
    <t>age 5m,  of CHOLORA INFANTUM died at SAUGATUCK</t>
  </si>
  <si>
    <t>04W-16-1</t>
  </si>
  <si>
    <t>age 74,  of DIABETES died at DOUGLAS, Twp lists as "Henry B."</t>
  </si>
  <si>
    <t>Blanch</t>
  </si>
  <si>
    <t>04W-16-2</t>
  </si>
  <si>
    <t>age 55,  of CEREBRAL HEMORRHAGE died at COOK COUNTY HOSPITAL</t>
  </si>
  <si>
    <t>Broe</t>
  </si>
  <si>
    <t>Judith A.</t>
  </si>
  <si>
    <t>00O-59-6</t>
  </si>
  <si>
    <t>age 48,  of GASTRIC CARCINOMA died at SAUGATUCK</t>
  </si>
  <si>
    <t>05W-6-5</t>
  </si>
  <si>
    <t>age 7d, - died at DOUGLAS</t>
  </si>
  <si>
    <t>Emily</t>
  </si>
  <si>
    <t>03E-16-1</t>
  </si>
  <si>
    <t>stone says born 1811</t>
  </si>
  <si>
    <t>Gertrude</t>
  </si>
  <si>
    <t>01W-12-3</t>
  </si>
  <si>
    <t>age 79, - died at SAUGATUCK, Twp record shows death Feb 14</t>
  </si>
  <si>
    <t>James R.</t>
  </si>
  <si>
    <t>01W-12-2</t>
  </si>
  <si>
    <t>age 69,  of CONSUMPTION died at DOUGLAS</t>
  </si>
  <si>
    <t>Brown Walker</t>
  </si>
  <si>
    <t>Frances</t>
  </si>
  <si>
    <t>03E-15-2</t>
  </si>
  <si>
    <t>age 78,  of EPILEPSY died at DOUGLAS</t>
  </si>
  <si>
    <t>Alfred</t>
  </si>
  <si>
    <t>11W-62-3</t>
  </si>
  <si>
    <t>age 45,  of CHRONIC HEART DISEASE died at DOUGLAS, Twp lists as "Albert P."</t>
  </si>
  <si>
    <t>Dora</t>
  </si>
  <si>
    <t>Booth</t>
  </si>
  <si>
    <t>12W-63-2</t>
  </si>
  <si>
    <t>age 86,  of HEART DISEASE died at NEW BALTIMORE</t>
  </si>
  <si>
    <t>James H.</t>
  </si>
  <si>
    <t>12W-63-1</t>
  </si>
  <si>
    <t>age 75,  of CEREBRAL EPILEPSY died at DOUGLAS</t>
  </si>
  <si>
    <t>Bruner</t>
  </si>
  <si>
    <t>Ella</t>
  </si>
  <si>
    <t>02E-10-5</t>
  </si>
  <si>
    <t>age 66,  of OBSTRUCITON OF BOWELS died at DOUGLAS</t>
  </si>
  <si>
    <t>George W.</t>
  </si>
  <si>
    <t>02E-10-4</t>
  </si>
  <si>
    <t>age 80,  of OLD AGE died at GANGES TOWNSHIP</t>
  </si>
  <si>
    <t>Brunson</t>
  </si>
  <si>
    <t>David E.</t>
  </si>
  <si>
    <t>04E-3-4</t>
  </si>
  <si>
    <t>age 14,  of ACCIDENTAL SHOOTING died at SAUGATUCK TOWNSHIP</t>
  </si>
  <si>
    <t>Silvia</t>
  </si>
  <si>
    <t>04E-3-1</t>
  </si>
  <si>
    <t>age 34,  of HEART TROUBLE died at DOUGLAS</t>
  </si>
  <si>
    <t>Bryan</t>
  </si>
  <si>
    <t>0DS-0-11W-85-5</t>
  </si>
  <si>
    <t>died Bradenton, Fla</t>
  </si>
  <si>
    <t>Douglass C.</t>
  </si>
  <si>
    <t>0DS-0-11W-85-4</t>
  </si>
  <si>
    <t>Bryles</t>
  </si>
  <si>
    <t>N.</t>
  </si>
  <si>
    <t>00B-3-4</t>
  </si>
  <si>
    <t>Buchanan</t>
  </si>
  <si>
    <t>02E-4-1</t>
  </si>
  <si>
    <t>age 12,  of DIPTHERIA died at DOUGLAS</t>
  </si>
  <si>
    <t>02E-4-3</t>
  </si>
  <si>
    <t>birth date uncertain</t>
  </si>
  <si>
    <t>age 62,  of ACCIDENT died at ALLEGAN</t>
  </si>
  <si>
    <t>02E-4-2</t>
  </si>
  <si>
    <t>age 8,  of DIPTHERIA died at DOUGLAS</t>
  </si>
  <si>
    <t>02E-4-5</t>
  </si>
  <si>
    <t>age 71,  of PNEUMONIA died at MANLIUS TOWNSHIP, 3RD MI CALVARY</t>
  </si>
  <si>
    <t>Burke</t>
  </si>
  <si>
    <t>Bridget</t>
  </si>
  <si>
    <t>08W-158-1</t>
  </si>
  <si>
    <t>age 89, -</t>
  </si>
  <si>
    <t>Burkholz</t>
  </si>
  <si>
    <t>Baby Charles</t>
  </si>
  <si>
    <t>age 8m,  of CEREBRAL EPILEPSY died at DOUGLAS</t>
  </si>
  <si>
    <t>Burlingham</t>
  </si>
  <si>
    <t>Carol</t>
  </si>
  <si>
    <t>Burnips</t>
  </si>
  <si>
    <t>Josephine</t>
  </si>
  <si>
    <t>Burns</t>
  </si>
  <si>
    <t>Anna E. L.</t>
  </si>
  <si>
    <t>11W-61-2</t>
  </si>
  <si>
    <t>age 73,  of A-H-D died at CHICAGO</t>
  </si>
  <si>
    <t>Delores L.</t>
  </si>
  <si>
    <t>11W-61-3</t>
  </si>
  <si>
    <t>age 41,  of ACUTE HEART FAILURE died at DIXON, ILLINOIS</t>
  </si>
  <si>
    <t>Edward</t>
  </si>
  <si>
    <t>11W-61-1</t>
  </si>
  <si>
    <t>age 63, - died at CHICAGO</t>
  </si>
  <si>
    <t>Burton</t>
  </si>
  <si>
    <t>Sofie</t>
  </si>
  <si>
    <t>02E-8-5</t>
  </si>
  <si>
    <t>Bustard</t>
  </si>
  <si>
    <t>02W-21-4</t>
  </si>
  <si>
    <t>age 68,  of DECOMPRESSION MYOCARDITIS died at LAKETOWN</t>
  </si>
  <si>
    <t>02W-21-3</t>
  </si>
  <si>
    <t>age 62, - died at HOLLAND</t>
  </si>
  <si>
    <t>Byk</t>
  </si>
  <si>
    <t>Wasyl</t>
  </si>
  <si>
    <t>Alexander</t>
  </si>
  <si>
    <t>00E-4-2</t>
  </si>
  <si>
    <t>Campbell</t>
  </si>
  <si>
    <t>09W-105-3</t>
  </si>
  <si>
    <t>age 76,  of PNEUMONIA died at HOLLAND HOSPITAL</t>
  </si>
  <si>
    <t>05E-19-1, other plot shown Plot: 0DS- 00- 04E- 019- 1</t>
  </si>
  <si>
    <t>age 83,  of PNEUMONIA died at DOUGLAS</t>
  </si>
  <si>
    <t>Blanche</t>
  </si>
  <si>
    <t>03E-19-5</t>
  </si>
  <si>
    <t>age 92,  of VENTRICULAR ARRHYTHMIA died at HOLLAND</t>
  </si>
  <si>
    <t>Lynds</t>
  </si>
  <si>
    <t>03E-20-3</t>
  </si>
  <si>
    <t>age 87,  of CARCINOMA OF STOMACH died at CHARLOTTE</t>
  </si>
  <si>
    <t>David L.</t>
  </si>
  <si>
    <t>08W-55-4</t>
  </si>
  <si>
    <t>age 75,  of CORONARY THROMBOSIS died at DOUGLAS</t>
  </si>
  <si>
    <t>Electa</t>
  </si>
  <si>
    <t>02E-22-2</t>
  </si>
  <si>
    <t>Frances Irene</t>
  </si>
  <si>
    <t>03E-20-1</t>
  </si>
  <si>
    <t>age 61,  of CARCINOMA OF UTERUS died at DOUGLAS</t>
  </si>
  <si>
    <t>Frankie</t>
  </si>
  <si>
    <t>05E-19-2</t>
  </si>
  <si>
    <t>age 72,  of MYOCARDITIS, Twp shows death date as Aug. 1, name aslo shown for plot 0DS-0-04E-19-2</t>
  </si>
  <si>
    <t>09W-106-1</t>
  </si>
  <si>
    <t>Hazel</t>
  </si>
  <si>
    <t>Alberta</t>
  </si>
  <si>
    <t>03E-20-5</t>
  </si>
  <si>
    <t>age 25,  of PULMONARY CONSUMPTION died at DOUGLAS</t>
  </si>
  <si>
    <t>09W-105-2</t>
  </si>
  <si>
    <t>Jack</t>
  </si>
  <si>
    <t>Malcolm</t>
  </si>
  <si>
    <t>09W-105-1</t>
  </si>
  <si>
    <t>age 28,  of CARBON MONOXIDE POISONING died at ATLANTA</t>
  </si>
  <si>
    <t>02E-22-1</t>
  </si>
  <si>
    <t>age 53,  of SUICIDE CARBONIC ACID died at SAUGATUCK</t>
  </si>
  <si>
    <t>02E-22-3</t>
  </si>
  <si>
    <t>age 25,  of TUBERCULOSIS died at ANN ARBOR</t>
  </si>
  <si>
    <t>James Michael</t>
  </si>
  <si>
    <t>03W-1-3</t>
  </si>
  <si>
    <t>John B.</t>
  </si>
  <si>
    <t>03E-20-4</t>
  </si>
  <si>
    <t>age 76,  of CORONARY EMBOLISM died at BUFFALO, NEW YORK</t>
  </si>
  <si>
    <t>John Donald</t>
  </si>
  <si>
    <t>03E-19-4</t>
  </si>
  <si>
    <t>age 82,  of MYOCARDIAL INFARCTION died at DOUGLAS, WWII Vet</t>
  </si>
  <si>
    <t>Julia</t>
  </si>
  <si>
    <t>Whalen</t>
  </si>
  <si>
    <t>Estelle</t>
  </si>
  <si>
    <t>03E-20-2</t>
  </si>
  <si>
    <t>age 55,  of EPILEPSY died at DOUGLAS</t>
  </si>
  <si>
    <t>Lucille Ruth</t>
  </si>
  <si>
    <t>08W-55-5</t>
  </si>
  <si>
    <t>age 56,  of PARALYSIS died at DOUGLAS</t>
  </si>
  <si>
    <t>Mr.</t>
  </si>
  <si>
    <t>03W-1-1</t>
  </si>
  <si>
    <t>Cannady</t>
  </si>
  <si>
    <t>Jessie</t>
  </si>
  <si>
    <t>Lloyd</t>
  </si>
  <si>
    <t>0ZZ-2-1</t>
  </si>
  <si>
    <t>Carlson</t>
  </si>
  <si>
    <t>00B-12-6</t>
  </si>
  <si>
    <t>age 63, - died at CHICAGO, ILL</t>
  </si>
  <si>
    <t>Swan</t>
  </si>
  <si>
    <t>Carollo</t>
  </si>
  <si>
    <t>Michael M.</t>
  </si>
  <si>
    <t>00G-2-2</t>
  </si>
  <si>
    <t>age 65,  of PROSTHETIC VALVE ENDOCARDITIS died at OTTAWA COUNTY</t>
  </si>
  <si>
    <t>Rose</t>
  </si>
  <si>
    <t>Carsten</t>
  </si>
  <si>
    <t>Chris P.</t>
  </si>
  <si>
    <t>09W-71-2</t>
  </si>
  <si>
    <t>age 66,  of CARCINOMA AGMONEL died at DOUGLAS, Veteran</t>
  </si>
  <si>
    <t>Casey</t>
  </si>
  <si>
    <t>Chambers</t>
  </si>
  <si>
    <t>Aaron</t>
  </si>
  <si>
    <t>Culver</t>
  </si>
  <si>
    <t>05W-14-4</t>
  </si>
  <si>
    <t>age 78,  of ORGANIC HEART DISEASE died at GRAND RAPIDS, CO. C 30TH MICHIGAN INFANTRY</t>
  </si>
  <si>
    <t>Adelaide F.</t>
  </si>
  <si>
    <t>0DS-0-09W-96-4</t>
  </si>
  <si>
    <t>age 47, PULMONARY EMBOLISM, died Muskegon, Mi</t>
  </si>
  <si>
    <t>05W-26-1</t>
  </si>
  <si>
    <t>Edson J.</t>
  </si>
  <si>
    <t>0DS-0-09W-96-3</t>
  </si>
  <si>
    <t>age 54, BRONCHIAL PNEUMONIA, died Holland</t>
  </si>
  <si>
    <t>Jane E.</t>
  </si>
  <si>
    <t>05W-26-3</t>
  </si>
  <si>
    <t>age 95,  of PNEUMONIA died at ALLEGAN</t>
  </si>
  <si>
    <t>Pentlar</t>
  </si>
  <si>
    <t>05W-14-5</t>
  </si>
  <si>
    <t>age 59,  of ASTHMA died at DOUGLAS, Twp lists as Dec. 30.</t>
  </si>
  <si>
    <t>Kate</t>
  </si>
  <si>
    <t>Kelvin W.</t>
  </si>
  <si>
    <t>0DS-0-09W-96-5</t>
  </si>
  <si>
    <t>age 60, ACUTE PULMONARY, died Muskegon, Mi</t>
  </si>
  <si>
    <t>Lawrence</t>
  </si>
  <si>
    <t>Templar</t>
  </si>
  <si>
    <t>06E-7-2</t>
  </si>
  <si>
    <t>age 27,  of TUBERCOLOSIS died at KALAMAZOO</t>
  </si>
  <si>
    <t>Mabel</t>
  </si>
  <si>
    <t>Hennesey</t>
  </si>
  <si>
    <t>06W-7-4</t>
  </si>
  <si>
    <t>Mary Y.</t>
  </si>
  <si>
    <t>05W-26-5</t>
  </si>
  <si>
    <t>age 70,  of CHRONIC BRONCHITIS</t>
  </si>
  <si>
    <t>Samuel</t>
  </si>
  <si>
    <t>05W-26-2</t>
  </si>
  <si>
    <t>age 74,  of CARCINOMA OF LUNGS died at DOUGLAS</t>
  </si>
  <si>
    <t>Violet</t>
  </si>
  <si>
    <t>0DS-0-09W-96-2</t>
  </si>
  <si>
    <t>age 82, NATURAL CAUSES, died Wayland</t>
  </si>
  <si>
    <t>Wheeler</t>
  </si>
  <si>
    <t>06W-7-5</t>
  </si>
  <si>
    <t>age 38,  of TUBERCULAR MENINGITIS died at DOUGLAS</t>
  </si>
  <si>
    <t>Wiliam</t>
  </si>
  <si>
    <t>Christensen</t>
  </si>
  <si>
    <t>Dana</t>
  </si>
  <si>
    <t>00E-10-1</t>
  </si>
  <si>
    <t>Claffee</t>
  </si>
  <si>
    <t>Ira</t>
  </si>
  <si>
    <t>02W-7-4</t>
  </si>
  <si>
    <t>age 31,  of ORGANIC HEART DISEASE died at KALAMAZOO</t>
  </si>
  <si>
    <t>John</t>
  </si>
  <si>
    <t>02W-7-1</t>
  </si>
  <si>
    <t>age 71,  of CANCER died at SAUGATUCK TOWNSHIP</t>
  </si>
  <si>
    <t>Mary Jane</t>
  </si>
  <si>
    <t>02W-7-2</t>
  </si>
  <si>
    <t>age 85,  of EPILEPSY died at SAUGATUCK TOWNSHIP</t>
  </si>
  <si>
    <t>02W-7-5</t>
  </si>
  <si>
    <t>Marker spells name "Cleffy"</t>
  </si>
  <si>
    <t>age 78,  of CORONARY THROMBOSIS died at GRAND RAPIDS, Veteran</t>
  </si>
  <si>
    <t>Clark</t>
  </si>
  <si>
    <t>Abigail</t>
  </si>
  <si>
    <t>01W-16-1</t>
  </si>
  <si>
    <t>age 64,  of PNEUMONIA died at DOUGLAS</t>
  </si>
  <si>
    <t>06E-5-1</t>
  </si>
  <si>
    <t>age 53,  of HEART DISEASE died at SAUGATUCK TOWNSHIP</t>
  </si>
  <si>
    <t>Raymond</t>
  </si>
  <si>
    <t>00E-7-2</t>
  </si>
  <si>
    <t>age 72, - VIETNAM VETERAN</t>
  </si>
  <si>
    <t>Allan</t>
  </si>
  <si>
    <t>C-3-1</t>
  </si>
  <si>
    <t>age 86</t>
  </si>
  <si>
    <t>Clark Soper</t>
  </si>
  <si>
    <t>age 77, - died at FENNVILLE</t>
  </si>
  <si>
    <t>age 13,  of ABDUMONIA died at CHICAGO</t>
  </si>
  <si>
    <t>07W-52-2</t>
  </si>
  <si>
    <t>John J.</t>
  </si>
  <si>
    <t>02W-27-5</t>
  </si>
  <si>
    <t>age 55,  of BRIGHTS DISEASE died at SAUGATUCK</t>
  </si>
  <si>
    <t>07W-52-3</t>
  </si>
  <si>
    <t>Sailor</t>
  </si>
  <si>
    <t>06E-0-9</t>
  </si>
  <si>
    <t>age 4, - died at DOUGLAS, POTTERS FIELD</t>
  </si>
  <si>
    <t>Salter</t>
  </si>
  <si>
    <t>Merritt</t>
  </si>
  <si>
    <t>04E-3-3</t>
  </si>
  <si>
    <t>age 66,  of CEREBRAL HEMORRHAGE died at GRAND HAVEN</t>
  </si>
  <si>
    <t>00D-11-1</t>
  </si>
  <si>
    <t>00D-11-2</t>
  </si>
  <si>
    <t>age 85,  of PNEUMONIA</t>
  </si>
  <si>
    <t>Sanders</t>
  </si>
  <si>
    <t>Sadie</t>
  </si>
  <si>
    <t>09W-146-4</t>
  </si>
  <si>
    <t>age 56,  of CEREBRAL HEMORRHAGE died at SAUGATUCK TOWNSHIP, KOREAN WAR VETERAN, SILVER STAR AND PURPLE HEART</t>
  </si>
  <si>
    <t>Scarlett</t>
  </si>
  <si>
    <t>11W-67-2</t>
  </si>
  <si>
    <t>age 80,  of CEREBRAL THROMBOSIS died at DOUGLAS HOSPITAL</t>
  </si>
  <si>
    <t>John A.</t>
  </si>
  <si>
    <t>11W-67-4</t>
  </si>
  <si>
    <t>Scherer</t>
  </si>
  <si>
    <t>Schnoover</t>
  </si>
  <si>
    <t>07E-0-6</t>
  </si>
  <si>
    <t>Schoeneich</t>
  </si>
  <si>
    <t>00C-3-6</t>
  </si>
  <si>
    <t>age 64,  of CARDIOPULMONARY COLLAPSE died at HOWELL TOWNSHIP, WWII VETERAN</t>
  </si>
  <si>
    <t>Schoo</t>
  </si>
  <si>
    <t>12W-87-2</t>
  </si>
  <si>
    <t>Nellie V.</t>
  </si>
  <si>
    <t>12W-87-1</t>
  </si>
  <si>
    <t>age 76,  of ORGANIC HEART died at DOUGLAS HOSPITAL</t>
  </si>
  <si>
    <t>Schreckengust</t>
  </si>
  <si>
    <t>00E-9-1</t>
  </si>
  <si>
    <t>Noland</t>
  </si>
  <si>
    <t>Noland (Bud)</t>
  </si>
  <si>
    <t>00E-9-2</t>
  </si>
  <si>
    <t>age 65,  of ANEURISM OF AORTA died at BUTTERWORTH HOSP.</t>
  </si>
  <si>
    <t>Beulah</t>
  </si>
  <si>
    <t>Lyle</t>
  </si>
  <si>
    <t>09W-82-4</t>
  </si>
  <si>
    <t>HAZ 2 US NAVY WWII</t>
  </si>
  <si>
    <t>age 70, - died at HOLLAND, Veteran</t>
  </si>
  <si>
    <t>09W-82-3</t>
  </si>
  <si>
    <t>US NAVY WWII</t>
  </si>
  <si>
    <t>age 76,  of HEART FAILURE, Veteran</t>
  </si>
  <si>
    <t>Buttner</t>
  </si>
  <si>
    <t>03W-28-1</t>
  </si>
  <si>
    <t>Ethelyn</t>
  </si>
  <si>
    <t>Paul Richard</t>
  </si>
  <si>
    <t>00E-6-5</t>
  </si>
  <si>
    <t>age 88,  of PNEUMONIA died at HOLLAND</t>
  </si>
  <si>
    <t>Rudolph</t>
  </si>
  <si>
    <t>Thomas R.</t>
  </si>
  <si>
    <t>00E-6-6</t>
  </si>
  <si>
    <t>age 50,  of RENAL FAILURE died at ILLINOIS</t>
  </si>
  <si>
    <t>Thor</t>
  </si>
  <si>
    <t>03W-28-2</t>
  </si>
  <si>
    <t>age 73,  of HEART DISEASE died at SAUGATUCK TOWNSHIP</t>
  </si>
  <si>
    <t>Schroeder</t>
  </si>
  <si>
    <t>11W-150-4</t>
  </si>
  <si>
    <t>age 75,  of CORONARY THROMBOSIS died at SAUGATUCK</t>
  </si>
  <si>
    <t>Schultz</t>
  </si>
  <si>
    <t>Alvena</t>
  </si>
  <si>
    <t>Dena</t>
  </si>
  <si>
    <t>03W-8-4</t>
  </si>
  <si>
    <t>age 58,  of HEART DISEASE died at SAUGATUCK TOWNSHIP</t>
  </si>
  <si>
    <t>McGee</t>
  </si>
  <si>
    <t>12W-66-1</t>
  </si>
  <si>
    <t>age 78,  of ARTERIO SCLEROSIS died at DOUGLAS</t>
  </si>
  <si>
    <t>02W-22-2</t>
  </si>
  <si>
    <t>age 76,  of CORONARY OCCLUSION died at SAUGATUCK TOWNSHIP</t>
  </si>
  <si>
    <t>Christopher</t>
  </si>
  <si>
    <t>05W-12-2</t>
  </si>
  <si>
    <t>age 81,  of GASTRIC ULCER died at DOUGLAS, SON OF SOFIA AND FREDERICK SCHULTZ</t>
  </si>
  <si>
    <t>Clair E.</t>
  </si>
  <si>
    <t>02W-22-3</t>
  </si>
  <si>
    <t>age 58,  of CARCINOMA OF STOMACH died at DOUGLAS, Veteran</t>
  </si>
  <si>
    <t>02W-22-1</t>
  </si>
  <si>
    <t>age 57,  of HEART DISEASE died at SAUGATUCK TOWNSHIP, Twp lists death as Dec 28.</t>
  </si>
  <si>
    <t>Emma Caroline</t>
  </si>
  <si>
    <t>WALLBRECHT</t>
  </si>
  <si>
    <t>05W-12-3</t>
  </si>
  <si>
    <t>age 74,  of SENILITY died at DOUGLAS</t>
  </si>
  <si>
    <t>F. Dawn</t>
  </si>
  <si>
    <t>05W-23-2</t>
  </si>
  <si>
    <t>03W-8-1</t>
  </si>
  <si>
    <t>03W-8-3</t>
  </si>
  <si>
    <t>age 65,  of CARCINOMA OF LIVER died at SAUGATUCK TOWNSHIP</t>
  </si>
  <si>
    <t>age 81,  of CORONARY OCCLUSION died at GANGES</t>
  </si>
  <si>
    <t>11W-149-1</t>
  </si>
  <si>
    <t>age 70, - died at DOUGLAS</t>
  </si>
  <si>
    <t>Smalley</t>
  </si>
  <si>
    <t>11W-149-2</t>
  </si>
  <si>
    <t>age 61,  of PNEUMONIA died at DOUGLAS, Twp spells middle name "Marrion"</t>
  </si>
  <si>
    <t>age 6,  of DIPTHERIA died at SAUGATUCK</t>
  </si>
  <si>
    <t>Howard C.</t>
  </si>
  <si>
    <t>10W-153-3</t>
  </si>
  <si>
    <t>age 68,  of ACUTE CIRCULATORY COLLAPSE died at DOUGLAS</t>
  </si>
  <si>
    <t>Jerrie Nan</t>
  </si>
  <si>
    <t>age 8m, - died at GRAND RAPIDS</t>
  </si>
  <si>
    <t>age 87, - died at DOUGLAS</t>
  </si>
  <si>
    <t>Mae A.</t>
  </si>
  <si>
    <t>10W-153-2</t>
  </si>
  <si>
    <t>age 69,  of ACUTE MYOCARDIAL INFRACTION died at GRAND RAPIDS</t>
  </si>
  <si>
    <t>Nancy</t>
  </si>
  <si>
    <t>02W-22-4</t>
  </si>
  <si>
    <t>age 3h, - died at HOLLAND</t>
  </si>
  <si>
    <t>03W-7-1</t>
  </si>
  <si>
    <t>age 7m,  of SPINAL FEVER died at MANLIUS</t>
  </si>
  <si>
    <t>Shannon</t>
  </si>
  <si>
    <t>02W-22-5</t>
  </si>
  <si>
    <t>age 7.5h,  of PRIMARY ALELECTOSIS died at HOLLAND</t>
  </si>
  <si>
    <t>03W-8-2</t>
  </si>
  <si>
    <t>age 70,  of CANCER died at DOUGLAS</t>
  </si>
  <si>
    <t>05W-23-1</t>
  </si>
  <si>
    <t>Schumacher</t>
  </si>
  <si>
    <t>Petersen</t>
  </si>
  <si>
    <t>09W-21-4</t>
  </si>
  <si>
    <t>age 70,  of MALIGNANT died at KENT COUNTY</t>
  </si>
  <si>
    <t>Edward Carl</t>
  </si>
  <si>
    <t>00A-9-6</t>
  </si>
  <si>
    <t>age 69,  of RUPTURE OF MYOCARIUM died at DOUGLAS</t>
  </si>
  <si>
    <t>00A-9-5</t>
  </si>
  <si>
    <t>age 85,  of CARDIO REPIRATORY died at DOUGLAS</t>
  </si>
  <si>
    <t>09W-21-2</t>
  </si>
  <si>
    <t>age 65,  of HODGKINS DISEASE died at GRAND RAPIDS</t>
  </si>
  <si>
    <t>William Carl</t>
  </si>
  <si>
    <t>09W-21-1</t>
  </si>
  <si>
    <t>age 61,  of CARCINOMA died at ANN ARBOR</t>
  </si>
  <si>
    <t>William L.</t>
  </si>
  <si>
    <t>09W-21-3</t>
  </si>
  <si>
    <t>age 78,  of PERIODICAL EFFUSION died at DOUGLAS</t>
  </si>
  <si>
    <t>Schumaker</t>
  </si>
  <si>
    <t>Ulman</t>
  </si>
  <si>
    <t>04E-7-3</t>
  </si>
  <si>
    <t>Lawrence S.</t>
  </si>
  <si>
    <t>04E-7-1</t>
  </si>
  <si>
    <t>age 65,  of CORONARY ARTERY died at DOUGLAS, Veteran</t>
  </si>
  <si>
    <t>04E-7-2</t>
  </si>
  <si>
    <t>age 52,  of AUTOMATIC HEART DISEASE died at SAUGATUCK TOWNSHIP, veteran</t>
  </si>
  <si>
    <t>Schwerdt</t>
  </si>
  <si>
    <t>Macy Shea (Infant)</t>
  </si>
  <si>
    <t>0ZZ-1-6</t>
  </si>
  <si>
    <t>Seckel</t>
  </si>
  <si>
    <t>10W-133-4</t>
  </si>
  <si>
    <t>CPL 314 Motor Supply Tn&lt;br&gt;WWI</t>
  </si>
  <si>
    <t>age 74,  of CEREBRAL THROMBOSIS died at GRAND RAPIDS</t>
  </si>
  <si>
    <t>Seekman</t>
  </si>
  <si>
    <t>Gertrude Henriette</t>
  </si>
  <si>
    <t>00A-1-3</t>
  </si>
  <si>
    <t>age 67, - died at GRAND RAPIDS</t>
  </si>
  <si>
    <t>Septer</t>
  </si>
  <si>
    <t>Cherie</t>
  </si>
  <si>
    <t>Melita</t>
  </si>
  <si>
    <t>01W-18-1</t>
  </si>
  <si>
    <t>age 52, - died at SIOUX CITY, IOWA</t>
  </si>
  <si>
    <t>Servatius</t>
  </si>
  <si>
    <t>Arnold</t>
  </si>
  <si>
    <t>00D-9-1</t>
  </si>
  <si>
    <t>Shaffer</t>
  </si>
  <si>
    <t>Pauline Ada</t>
  </si>
  <si>
    <t>00D-9-6</t>
  </si>
  <si>
    <t>Shagonaby</t>
  </si>
  <si>
    <t>Baby Elizabeth</t>
  </si>
  <si>
    <t>age 7d,  of BOWEL INFECTION died at DOUGLAS</t>
  </si>
  <si>
    <t>Baby Julia</t>
  </si>
  <si>
    <t>age 1m,  of INDIGESTION died at GEROGETOWN</t>
  </si>
  <si>
    <t>Baby Leonard</t>
  </si>
  <si>
    <t>age 2m,  of ACUTE INDIGESTION died at DOUGLAS</t>
  </si>
  <si>
    <t>Baby Mildred</t>
  </si>
  <si>
    <t>age 23d,  of ACUTE BRONCHITIS died at HEATH</t>
  </si>
  <si>
    <t>09W-155-3</t>
  </si>
  <si>
    <t>09W-155-4</t>
  </si>
  <si>
    <t>age 39,  of TUBERCULOSIS died at SAUGATUCK</t>
  </si>
  <si>
    <t>09W-155-5</t>
  </si>
  <si>
    <t>age 71,  of SENILITY died at DOUGLAS</t>
  </si>
  <si>
    <t>09W-155-2</t>
  </si>
  <si>
    <t>age 81,  of HEART DISEASE died at ALLEGAN HEALTH CENT.</t>
  </si>
  <si>
    <t>Shanahan</t>
  </si>
  <si>
    <t>00C-11-3</t>
  </si>
  <si>
    <t>age 67,  of CARDIOPATHY RHEUMATIC ARTH. died at MEXICO, WWII VETERAN</t>
  </si>
  <si>
    <t>Elaine</t>
  </si>
  <si>
    <t>00C-11-4</t>
  </si>
  <si>
    <t>WWII VETERAN</t>
  </si>
  <si>
    <t>Shank</t>
  </si>
  <si>
    <t>05E-23-1</t>
  </si>
  <si>
    <t>05E-23-5</t>
  </si>
  <si>
    <t>age 60,  of CANCER died at DOUGLAS</t>
  </si>
  <si>
    <t>05E-23-3</t>
  </si>
  <si>
    <t>age 80,  of CORONARY OCCLUSION died at HOLLAND</t>
  </si>
  <si>
    <t>05E-23-2</t>
  </si>
  <si>
    <t>age 91,  of ADENO CARCINOMA OF RECTUM died at OTTAWA COUNTY</t>
  </si>
  <si>
    <t>Lottie</t>
  </si>
  <si>
    <t>13W-64-1</t>
  </si>
  <si>
    <t>age 63,  of CANCER died at SOUTH HAVEN</t>
  </si>
  <si>
    <t>Philo</t>
  </si>
  <si>
    <t>05E-23-4</t>
  </si>
  <si>
    <t>age 80,  of EPILEPSY</t>
  </si>
  <si>
    <t>Abner</t>
  </si>
  <si>
    <t>10W-154-1</t>
  </si>
  <si>
    <t>age 11m,  of INFANTILE CONVULSIONS died at DOUGLAS</t>
  </si>
  <si>
    <t>01E-19-1</t>
  </si>
  <si>
    <t>01E-19-5</t>
  </si>
  <si>
    <t>age 53,  of LUNG FEVER died at DOUGLAS</t>
  </si>
  <si>
    <t>Roana N.</t>
  </si>
  <si>
    <t>01E-19-4</t>
  </si>
  <si>
    <t>age 71,  of BROKEN HIP- ACCIDENT died at MONTEREY</t>
  </si>
  <si>
    <t>Shepherd</t>
  </si>
  <si>
    <t>00D-8-2</t>
  </si>
  <si>
    <t>age 52,  of ACUTE LIVER FAILURE died at DOUGLAS, Korean Veteran</t>
  </si>
  <si>
    <t>Shields</t>
  </si>
  <si>
    <t>Roy Shields</t>
  </si>
  <si>
    <t>00D-8-6</t>
  </si>
  <si>
    <t>Shook</t>
  </si>
  <si>
    <t>Emma June</t>
  </si>
  <si>
    <t>00D-10-5</t>
  </si>
  <si>
    <t>Mom</t>
  </si>
  <si>
    <t>age 69,  of MYOCARDIAL INFRACTION died at HOLLAND</t>
  </si>
  <si>
    <t>Showers</t>
  </si>
  <si>
    <t>Ernest S.</t>
  </si>
  <si>
    <t>0DS-0-04E-23-4</t>
  </si>
  <si>
    <t>age 72,CARCINOMA, died Grand Rapids</t>
  </si>
  <si>
    <t>0DS-0-04E-23-5</t>
  </si>
  <si>
    <t>age 58, ACUTE GASTITIS, died Walloon Lake</t>
  </si>
  <si>
    <t>Shreiber</t>
  </si>
  <si>
    <t>Baulah</t>
  </si>
  <si>
    <t>age 57,  of CRANIAL NERVE PARALYSIS died at DOUGLAS</t>
  </si>
  <si>
    <t>Shultz</t>
  </si>
  <si>
    <t>Nita D.</t>
  </si>
  <si>
    <t>05W-23-3</t>
  </si>
  <si>
    <t>Shumaker</t>
  </si>
  <si>
    <t>Siebling</t>
  </si>
  <si>
    <t>03W-18-1</t>
  </si>
  <si>
    <t>age 21,  of QUICK CONSUMPTION died at CHICAGO</t>
  </si>
  <si>
    <t>Sigler</t>
  </si>
  <si>
    <t>01W-15-4</t>
  </si>
  <si>
    <t>age 96,  of CONGESTIVE HEART FAILURE died at COOK COUNTY</t>
  </si>
  <si>
    <t>Skinner</t>
  </si>
  <si>
    <t>00B-7-3</t>
  </si>
  <si>
    <t>Married Mar. 1, 1941</t>
  </si>
  <si>
    <t>age 79,  of MYOCARDIAL INFRACTION died at HOLLAND</t>
  </si>
  <si>
    <t>00B-7-4</t>
  </si>
  <si>
    <t>married Mar. 1, 1941</t>
  </si>
  <si>
    <t>age 72,  of CARCINOMATOSIS died at HOLLAND HOSPITAL</t>
  </si>
  <si>
    <t>Anthony</t>
  </si>
  <si>
    <t>01W-5-4</t>
  </si>
  <si>
    <t>age 79,  of PARALYSIS died at DOUGLAS, 5TH CALVARY</t>
  </si>
  <si>
    <t>Fidelia</t>
  </si>
  <si>
    <t>Boman Riley</t>
  </si>
  <si>
    <t>01W-5-2</t>
  </si>
  <si>
    <t>age 72,  of CEREBRAL THROMBOSIS died at DOUGLAS</t>
  </si>
  <si>
    <t>Slack Ellis</t>
  </si>
  <si>
    <t>01W-6-3</t>
  </si>
  <si>
    <t>age 80,  of MYOCARDITIS died at DOUGLAS</t>
  </si>
  <si>
    <t>Slater</t>
  </si>
  <si>
    <t>06E-1-3</t>
  </si>
  <si>
    <t>06E-1-1</t>
  </si>
  <si>
    <t>age 55, - died at DOUGLAS</t>
  </si>
  <si>
    <t>Alonzo</t>
  </si>
  <si>
    <t>06E-2-1</t>
  </si>
  <si>
    <t>06E-2-2</t>
  </si>
  <si>
    <t>age 72,  of DROPSY died at FENNVILLE</t>
  </si>
  <si>
    <t>age 85,  of ACUTE MYOCARDITIS died at GRAND HAVEN</t>
  </si>
  <si>
    <t>02W-8-4</t>
  </si>
  <si>
    <t>Baby Daughter</t>
  </si>
  <si>
    <t>02W-8-1</t>
  </si>
  <si>
    <t>age 8m,  of CONVULSIONS died at SAUGATUCK</t>
  </si>
  <si>
    <t>Dyantha</t>
  </si>
  <si>
    <t>06E-2-3</t>
  </si>
  <si>
    <t>wife of A. Slater</t>
  </si>
  <si>
    <t>age 83, - died at SAUGATUCK</t>
  </si>
  <si>
    <t>Elery</t>
  </si>
  <si>
    <t>02W-8-3</t>
  </si>
  <si>
    <t>age 61,  of HEART DISEASE</t>
  </si>
  <si>
    <t>06E-1-4</t>
  </si>
  <si>
    <t>age 76,  of OLD AGE died at SAUGATUCK</t>
  </si>
  <si>
    <t>Jening</t>
  </si>
  <si>
    <t>age 2, - died at DIAMOND SPRINGS</t>
  </si>
  <si>
    <t>02W-8-2</t>
  </si>
  <si>
    <t>age 63,  of HEART DISEASE</t>
  </si>
  <si>
    <t>02W-8-5</t>
  </si>
  <si>
    <t>age 5m,  of LUNG FEVER died at SAUGATUCK</t>
  </si>
  <si>
    <t>04E-3-5</t>
  </si>
  <si>
    <t>age 4,  of DROWNED died at SAUGATUCK TOWNSHIP</t>
  </si>
  <si>
    <t>06E-3-5</t>
  </si>
  <si>
    <t>age 69,  of HEART FAILURE died at SAUGATUCK</t>
  </si>
  <si>
    <t>06E-3-4</t>
  </si>
  <si>
    <t>age 59,  of CONSUMPTION died at SAUGATUCK</t>
  </si>
  <si>
    <t>05W-12-1</t>
  </si>
  <si>
    <t>age 52,  of HEART DISEASE died at SAUGATUCK TOWNSHIP</t>
  </si>
  <si>
    <t>Smiser</t>
  </si>
  <si>
    <t>Edward L.</t>
  </si>
  <si>
    <t>00A-3-5</t>
  </si>
  <si>
    <t>age 38,  of MYOCARDIAL INFRACTION died at DOUGLAS</t>
  </si>
  <si>
    <t>Genevieve</t>
  </si>
  <si>
    <t>00A-3-3</t>
  </si>
  <si>
    <t>age 96,  of CONGESTIVE HEART FAILURE died at BERRIEN SPRINGS</t>
  </si>
  <si>
    <t>00A-3-4</t>
  </si>
  <si>
    <t>age 72,  of ACUTE MYOCARDIAL INFRACTION died at DOUGLAS</t>
  </si>
  <si>
    <t>10W-59-4</t>
  </si>
  <si>
    <t>age 81,  of HEPATIC FAILURE died at LAGRANGE, ILLINOIS</t>
  </si>
  <si>
    <t>Delos</t>
  </si>
  <si>
    <t>Beecher</t>
  </si>
  <si>
    <t>02E-14-3</t>
  </si>
  <si>
    <t>age 74,  of HEART DISEASE died at DOUGLAS</t>
  </si>
  <si>
    <t>Ethel E.</t>
  </si>
  <si>
    <t>05W-22-4</t>
  </si>
  <si>
    <t>age 78,  of CORONARY THROMBOSIS died at SAUGATUCK</t>
  </si>
  <si>
    <t>Fernando</t>
  </si>
  <si>
    <t>02E-11-3</t>
  </si>
  <si>
    <t>age 83, - died at ANN ARBOR</t>
  </si>
  <si>
    <t>00B-11-3</t>
  </si>
  <si>
    <t>age 82,  of ACUTE CARDIAC ARRHYTHMIA died at DOUGLAS</t>
  </si>
  <si>
    <t>01W-1-3</t>
  </si>
  <si>
    <t>age 58,  of GRIPPE died at DOUGLAS, 60TH OHIO INFANTRY</t>
  </si>
  <si>
    <t>02E-14-1</t>
  </si>
  <si>
    <t>age 78,  of CHRONIC MYOCARDITIS died at KALAMAZOO</t>
  </si>
  <si>
    <t>Harold A.</t>
  </si>
  <si>
    <t>00B-11-4</t>
  </si>
  <si>
    <t>age 90,  of STAGIS PNEUMONITIS UREMIA died at VAN BUEREN COUNTY</t>
  </si>
  <si>
    <t>Harvey</t>
  </si>
  <si>
    <t>02E-11-5</t>
  </si>
  <si>
    <t>age 20,  of DROWNED died at DOUGLAS</t>
  </si>
  <si>
    <t>Howard S.</t>
  </si>
  <si>
    <t>10W-59-5</t>
  </si>
  <si>
    <t>Lydia Emelie</t>
  </si>
  <si>
    <t>Wade</t>
  </si>
  <si>
    <t>02E-14-2</t>
  </si>
  <si>
    <t>age 69,  of HEART FAILURE died at DOUGLAS&amp;lt; Twp cemetery listing shows under her maiden name</t>
  </si>
  <si>
    <t>Margaret D.</t>
  </si>
  <si>
    <t>Sullivan</t>
  </si>
  <si>
    <t>00B-11-5</t>
  </si>
  <si>
    <t>age 86, - died at WAYNE COUNTY</t>
  </si>
  <si>
    <t>Margaret G.</t>
  </si>
  <si>
    <t>05W-22-2</t>
  </si>
  <si>
    <t>age 78,  of CHRONIC BRONCHITIS died at GRAND HAVEN</t>
  </si>
  <si>
    <t>Reuben</t>
  </si>
  <si>
    <t>02E-11-1</t>
  </si>
  <si>
    <t>66y 1m 8d</t>
  </si>
  <si>
    <t>age 66, - died at DOUGLAS</t>
  </si>
  <si>
    <t>Robert Foley</t>
  </si>
  <si>
    <t>00B-11-6</t>
  </si>
  <si>
    <t>age 74,  of CORONARY OCCLUSION died at GRAND RAPIDS</t>
  </si>
  <si>
    <t>Susan S.</t>
  </si>
  <si>
    <t>Felton</t>
  </si>
  <si>
    <t>02E-11-2</t>
  </si>
  <si>
    <t>age 85,  of HEART FAILURE died at DOUGLAS,</t>
  </si>
  <si>
    <t>Backus</t>
  </si>
  <si>
    <t>5W-22-1</t>
  </si>
  <si>
    <t>age 58 heart trouble Douglas</t>
  </si>
  <si>
    <t>Smythe</t>
  </si>
  <si>
    <t>Madge</t>
  </si>
  <si>
    <t>00C-3-3</t>
  </si>
  <si>
    <t>Snay</t>
  </si>
  <si>
    <t>Fabius</t>
  </si>
  <si>
    <t>02W-2-2</t>
  </si>
  <si>
    <t>age 64, - died at DOUGLAS</t>
  </si>
  <si>
    <t>02W-2-1</t>
  </si>
  <si>
    <t>Sneider</t>
  </si>
  <si>
    <t>Angeline J.</t>
  </si>
  <si>
    <t>00B-8-3</t>
  </si>
  <si>
    <t>age 84,  of UREMIC PNEUMONITIS died at SAUGATUCK</t>
  </si>
  <si>
    <t>00B-8-4</t>
  </si>
  <si>
    <t>age 81,  of MYOCARDIAL INFRACTION died at SAUGATUCK, BTRY CI FA MICHIGAN NG WWI</t>
  </si>
  <si>
    <t>Snowden</t>
  </si>
  <si>
    <t>00D-3-6</t>
  </si>
  <si>
    <t>age 60,  of CARDIO REPIRATORY ARREST died at ALLEGAN</t>
  </si>
  <si>
    <t>Soohen</t>
  </si>
  <si>
    <t>Turner</t>
  </si>
  <si>
    <t>Sopha</t>
  </si>
  <si>
    <t>04W-3-5</t>
  </si>
  <si>
    <t>age 24,  of PISTOL SHOT died at TOLLESTAN, INDIANA, Twp record says died Dec. 30.</t>
  </si>
  <si>
    <t>04W-3-4</t>
  </si>
  <si>
    <t>age 18,  of TYPHOID FEVER died at CHICAGO</t>
  </si>
  <si>
    <t>Southwell</t>
  </si>
  <si>
    <t>Augustus</t>
  </si>
  <si>
    <t>Plot: 00N-59-5</t>
  </si>
  <si>
    <t>04W-6-5</t>
  </si>
  <si>
    <t>00N-59-4</t>
  </si>
  <si>
    <t>age 81,  of HEART DISEASE died at DOUGLAS</t>
  </si>
  <si>
    <t>0DS-0-00N-59-6</t>
  </si>
  <si>
    <t>age 66, CARCINOMA OF LUNG</t>
  </si>
  <si>
    <t>00N-59-6</t>
  </si>
  <si>
    <t>age 66,  of CARCINOMA OF LUNG died at DOUGLAS</t>
  </si>
  <si>
    <t>Sowers</t>
  </si>
  <si>
    <t>Brudnicki</t>
  </si>
  <si>
    <t>00B-4-1</t>
  </si>
  <si>
    <t>married March 23, 1945</t>
  </si>
  <si>
    <t>age 70,  of METASTATIC CARCINOMA died at HOLLAND, WWII VETERAN</t>
  </si>
  <si>
    <t>S SGT US A WWII&lt;br&gt;&lt;br&gt;Married March 23, 1945</t>
  </si>
  <si>
    <t>age 79,  of ACUTE MYOCARDIAL INFRACTION died at DOUGLAS</t>
  </si>
  <si>
    <t>03W-5-1</t>
  </si>
  <si>
    <t>Harriett</t>
  </si>
  <si>
    <t>Natalie</t>
  </si>
  <si>
    <t>03W-6-3</t>
  </si>
  <si>
    <t>Mary Lenore</t>
  </si>
  <si>
    <t>03W-6-5</t>
  </si>
  <si>
    <t>age 76,  of FRACTURE OF NECK died at ALLEGAN</t>
  </si>
  <si>
    <t>03W-6-4</t>
  </si>
  <si>
    <t>age 84,  of SENILITY died at DOUGLAS</t>
  </si>
  <si>
    <t>03W-5-2</t>
  </si>
  <si>
    <t>age 72,  of PARALYSIS died at DOUGLAS, Twp record say death Oct 2, 1891</t>
  </si>
  <si>
    <t>Spieth</t>
  </si>
  <si>
    <t>Little</t>
  </si>
  <si>
    <t>00B-2-1</t>
  </si>
  <si>
    <t>age 99,  of HEART DISEASE died at ALLEGAN</t>
  </si>
  <si>
    <t>Stauss</t>
  </si>
  <si>
    <t>00B-2-2</t>
  </si>
  <si>
    <t>age 85,  of CARCINOMA OF LIVER died at HOLLAND</t>
  </si>
  <si>
    <t>Spohn</t>
  </si>
  <si>
    <t>Juluis</t>
  </si>
  <si>
    <t>06E-10-1</t>
  </si>
  <si>
    <t>age 69,  of MYOCARDITIS died at SAUGATUCK</t>
  </si>
  <si>
    <t>06E-10-3</t>
  </si>
  <si>
    <t>age 62, - died at ALLEGAN</t>
  </si>
  <si>
    <t>Teresia</t>
  </si>
  <si>
    <t>06E-10-2</t>
  </si>
  <si>
    <t>St. Johns</t>
  </si>
  <si>
    <t>04W-10-1</t>
  </si>
  <si>
    <t>age 71,  of PNEUMONIA died at SAUGATUCK</t>
  </si>
  <si>
    <t>St. Pierre</t>
  </si>
  <si>
    <t>10W-108-2</t>
  </si>
  <si>
    <t>age 46, - died at MOLINE, ILLINOIS</t>
  </si>
  <si>
    <t>10W-108-3</t>
  </si>
  <si>
    <t>age 81,  of PNEUM.CONGHEARTFAIL&amp;HYPTEN died at BERRIEN SPRINGS</t>
  </si>
  <si>
    <t>Stankey</t>
  </si>
  <si>
    <t>02W-23-4</t>
  </si>
  <si>
    <t>age 83,  of PULMONARY EDEMA died at ALLEGAN</t>
  </si>
  <si>
    <t>02W-23-2</t>
  </si>
  <si>
    <t>age 77, - died at ALLEGAN</t>
  </si>
  <si>
    <t>Fredrick</t>
  </si>
  <si>
    <t>02W-23-1</t>
  </si>
  <si>
    <t>age 72,  of CANCER died at DOUGLAS</t>
  </si>
  <si>
    <t>John Martin</t>
  </si>
  <si>
    <t>02W-23-3</t>
  </si>
  <si>
    <t>age 70,  of ABDOMINAL OBSTRUCTION died at HOLLAND</t>
  </si>
  <si>
    <t>Cornell</t>
  </si>
  <si>
    <t>02W-23-5</t>
  </si>
  <si>
    <t>Starkey</t>
  </si>
  <si>
    <t>Diantha</t>
  </si>
  <si>
    <t>05E-5-2</t>
  </si>
  <si>
    <t>Effie</t>
  </si>
  <si>
    <t>Melora</t>
  </si>
  <si>
    <t>07W-160-4</t>
  </si>
  <si>
    <t>age 76,  of CEREBRAL HEMORRHAGE died at CASCO</t>
  </si>
  <si>
    <t>Emery P.</t>
  </si>
  <si>
    <t>04E-6-5</t>
  </si>
  <si>
    <t>age 23,  of SUICIDE died at GANGES</t>
  </si>
  <si>
    <t>04E-6-1</t>
  </si>
  <si>
    <t>DROWNED ON KALAMAZOO RIVER died at DOUGLAS, 17TH WISCONSIN INFANTRY</t>
  </si>
  <si>
    <t>James B.</t>
  </si>
  <si>
    <t>07W-160-5</t>
  </si>
  <si>
    <t>age 70,  of CENTRAL EPILEPSY died at FENNVILLE</t>
  </si>
  <si>
    <t>Roxala</t>
  </si>
  <si>
    <t>05E-6-1</t>
  </si>
  <si>
    <t>age 93,  of SENILE DECAY died at MANILUS TWP.</t>
  </si>
  <si>
    <t>05E-5-1</t>
  </si>
  <si>
    <t>age 66,  of HEART DISEASE died at DOUGLAS</t>
  </si>
  <si>
    <t>Starkey Brown</t>
  </si>
  <si>
    <t>Daisey</t>
  </si>
  <si>
    <t>04E-6-4</t>
  </si>
  <si>
    <t>age 25,  of TYPHOID FEVER</t>
  </si>
  <si>
    <t>age 88,  of BRONCHIAL PNEUMONIA died at ALLEGAN</t>
  </si>
  <si>
    <t>Steinmayr</t>
  </si>
  <si>
    <t>Christina</t>
  </si>
  <si>
    <t>00F-2-1</t>
  </si>
  <si>
    <t>William R.</t>
  </si>
  <si>
    <t>00F-2-2</t>
  </si>
  <si>
    <t>age 96,  of DEHYDRATION</t>
  </si>
  <si>
    <t>Stewart</t>
  </si>
  <si>
    <t>Barbara M.</t>
  </si>
  <si>
    <t>04W-22-3</t>
  </si>
  <si>
    <t>Stick</t>
  </si>
  <si>
    <t>Lee John</t>
  </si>
  <si>
    <t>00B-9-6</t>
  </si>
  <si>
    <t>age 74,  of MYOCARDIAL INFRACTION died at SAUGATUCK TOWNSHIP, WWI Veteran</t>
  </si>
  <si>
    <t>Mrs. Alice</t>
  </si>
  <si>
    <t>age 78, - died at PARK TOWNSHIP</t>
  </si>
  <si>
    <t>Stilson</t>
  </si>
  <si>
    <t>05W-8-1</t>
  </si>
  <si>
    <t>age 4d, - died at DOUGLAS</t>
  </si>
  <si>
    <t>Stitt</t>
  </si>
  <si>
    <t>Anne H.</t>
  </si>
  <si>
    <t>age 69,  of MYOCARDIAL INFRACITON died at OTTAWA COUNTY, MICHIGAN SGT. MARINES</t>
  </si>
  <si>
    <t>John Joseph</t>
  </si>
  <si>
    <t>D-5-3</t>
  </si>
  <si>
    <t>age 84,  of CLOSTRIDIUM died at SAUGATUCK TOWNSHIP, WWII VETERAN</t>
  </si>
  <si>
    <t>Strampel</t>
  </si>
  <si>
    <t>Albert Carl</t>
  </si>
  <si>
    <t>10W-107-1</t>
  </si>
  <si>
    <t>Michigan Sgt 7 Marines 1 Marine Div WWII</t>
  </si>
  <si>
    <t>age 28,  of BULLET WOUND TO STOMACH died at DOUGLAS, Veteran</t>
  </si>
  <si>
    <t>Arthur Max</t>
  </si>
  <si>
    <t>10W-108-1</t>
  </si>
  <si>
    <t>age 81, - died at BRADENTON</t>
  </si>
  <si>
    <t>Hilma</t>
  </si>
  <si>
    <t>age 60, - died at ST. JOSEPH</t>
  </si>
  <si>
    <t>Peter Ashley</t>
  </si>
  <si>
    <t>08W-73-5</t>
  </si>
  <si>
    <t>age 1,  of NEURO- BLASTOMA died at FILLMORE</t>
  </si>
  <si>
    <t>Stratton</t>
  </si>
  <si>
    <t>Leonard W.</t>
  </si>
  <si>
    <t>00A-2-2</t>
  </si>
  <si>
    <t>age 76,  of ARTERY INSUFFIENCY died at DOUGLAS, Veteran</t>
  </si>
  <si>
    <t>06E-8-5</t>
  </si>
  <si>
    <t>age 85,  of SENILITY died at SAUGATUCK</t>
  </si>
  <si>
    <t>Nathaniel</t>
  </si>
  <si>
    <t>06E-8-4</t>
  </si>
  <si>
    <t>Streithof</t>
  </si>
  <si>
    <t>Lena Margaret</t>
  </si>
  <si>
    <t>Rosenaw</t>
  </si>
  <si>
    <t>01E-2-2</t>
  </si>
  <si>
    <t>age 78,  of HEART FAILURE died at DOUGLAS</t>
  </si>
  <si>
    <t>Stroud</t>
  </si>
  <si>
    <t>Forrest R.</t>
  </si>
  <si>
    <t>02E-24-1</t>
  </si>
  <si>
    <t>age 78,  of INTRATHORACIC NEOPLASM died at VICKSBURG</t>
  </si>
  <si>
    <t>Harley</t>
  </si>
  <si>
    <t>Libby May</t>
  </si>
  <si>
    <t>02E-24-3</t>
  </si>
  <si>
    <t>age 64,  of CANCER died at PORTLAND, ORGAN</t>
  </si>
  <si>
    <t>age 4,  of CARDIAC FAILURE died at GRAND RAPIDS</t>
  </si>
  <si>
    <t>0DS-0-02E-24-4</t>
  </si>
  <si>
    <t>Tresel Mildred</t>
  </si>
  <si>
    <t>0DS-0-02E-24-2</t>
  </si>
  <si>
    <t>age 70, AUTO ACCIDENT, died Forest City, Arkansas</t>
  </si>
  <si>
    <t>Strowejans</t>
  </si>
  <si>
    <t>Jeremy</t>
  </si>
  <si>
    <t>00G-2-3</t>
  </si>
  <si>
    <t>age 21, - died at GANGES TOWNSHIP</t>
  </si>
  <si>
    <t>Studniarz</t>
  </si>
  <si>
    <t>Peggy</t>
  </si>
  <si>
    <t>00E-3-6</t>
  </si>
  <si>
    <t>age 91,  of COLAN CANCER</t>
  </si>
  <si>
    <t>Stull</t>
  </si>
  <si>
    <t>Dorcas</t>
  </si>
  <si>
    <t>D</t>
  </si>
  <si>
    <t>Subject</t>
  </si>
  <si>
    <t>Stanley</t>
  </si>
  <si>
    <t>00E-3-2</t>
  </si>
  <si>
    <t>age 83,  of CARDIAC ARRHYTHMIA died at SAUGATUCK TOWNSHIP, Veteran</t>
  </si>
  <si>
    <t>Barbara I.</t>
  </si>
  <si>
    <t>B-9-3</t>
  </si>
  <si>
    <t>age 84</t>
  </si>
  <si>
    <t>00B-9-3</t>
  </si>
  <si>
    <t>age 87,  of CONGESTIVE HEART FAILURE died at HOLLAND</t>
  </si>
  <si>
    <t>Swanson</t>
  </si>
  <si>
    <t>Alfreida</t>
  </si>
  <si>
    <t>07W-122-2</t>
  </si>
  <si>
    <t>age 50,  of GOITER</t>
  </si>
  <si>
    <t>John Albert</t>
  </si>
  <si>
    <t>07W-122-1</t>
  </si>
  <si>
    <t>age 49, - died at DOUGLAS</t>
  </si>
  <si>
    <t>Sweet</t>
  </si>
  <si>
    <t>Adelyn</t>
  </si>
  <si>
    <t>12W-15-4</t>
  </si>
  <si>
    <t>age 72,  of MELANOMA</t>
  </si>
  <si>
    <t>Albert W. Jr.</t>
  </si>
  <si>
    <t>12W-15-3</t>
  </si>
  <si>
    <t>Syverson</t>
  </si>
  <si>
    <t>09W-126-1</t>
  </si>
  <si>
    <t>age 49,  of MYOCARDITIS died at CALIFORNIA</t>
  </si>
  <si>
    <t>Tahaney</t>
  </si>
  <si>
    <t>Alta</t>
  </si>
  <si>
    <t>03W-2-5</t>
  </si>
  <si>
    <t>wife of James D.Tahaney</t>
  </si>
  <si>
    <t>age 20,  of CHILDBIRTH died at PARKERSBURG, W. VA.</t>
  </si>
  <si>
    <t>05W-4-1</t>
  </si>
  <si>
    <t>05W-4-2</t>
  </si>
  <si>
    <t>Delia</t>
  </si>
  <si>
    <t>03W-2-2</t>
  </si>
  <si>
    <t>05W-4-3</t>
  </si>
  <si>
    <t>age 78,  of CEREBRAL THROMBOSIS died at GRAND RAPIDS</t>
  </si>
  <si>
    <t>03W-2-1</t>
  </si>
  <si>
    <t>Twp shows D. Nov 28, 1893</t>
  </si>
  <si>
    <t>age 69,  of HEARTS DISEASE died at DOUGLAS</t>
  </si>
  <si>
    <t>05W-4-4</t>
  </si>
  <si>
    <t>age 76,  of ACUTE MYOCAR died at ALLEGAN, CO FARM, POTTERS FIELD</t>
  </si>
  <si>
    <t>Flagg</t>
  </si>
  <si>
    <t>David H.</t>
  </si>
  <si>
    <t>03E-15-3</t>
  </si>
  <si>
    <t>age 64,  of ABDOMINAL CANCER died at SAUGATUCK TOWNSHIP</t>
  </si>
  <si>
    <t>Donna</t>
  </si>
  <si>
    <t>03E-13-4</t>
  </si>
  <si>
    <t>Elizi</t>
  </si>
  <si>
    <t>C</t>
  </si>
  <si>
    <t>03E-13-1</t>
  </si>
  <si>
    <t>04E-1-2</t>
  </si>
  <si>
    <t>age 9m, -</t>
  </si>
  <si>
    <t>03E-13-5</t>
  </si>
  <si>
    <t>03E-14-1</t>
  </si>
  <si>
    <t>age 87,  of EPILEPSY died at SAUGATUCK TOWNSHIP</t>
  </si>
  <si>
    <t>Lafayette</t>
  </si>
  <si>
    <t>Landres</t>
  </si>
  <si>
    <t>03E-14-3</t>
  </si>
  <si>
    <t>Roxie Adelaide</t>
  </si>
  <si>
    <t>Wright</t>
  </si>
  <si>
    <t>03E-14-2</t>
  </si>
  <si>
    <t>age 86,  of NEPLETUS died at SAUGATUCK TOWNSHIP</t>
  </si>
  <si>
    <t>Flanegan</t>
  </si>
  <si>
    <t>Carlotta</t>
  </si>
  <si>
    <t>Spencer</t>
  </si>
  <si>
    <t>Flannegan</t>
  </si>
  <si>
    <t>Carolotta</t>
  </si>
  <si>
    <t>03W-6-2</t>
  </si>
  <si>
    <t>age 54,  of EPILEPSY died at ALLEGAN</t>
  </si>
  <si>
    <t>Flanner</t>
  </si>
  <si>
    <t>Rose Mae</t>
  </si>
  <si>
    <t>G1-8-6</t>
  </si>
  <si>
    <t>age 71</t>
  </si>
  <si>
    <t>Fleming</t>
  </si>
  <si>
    <t>Nellie</t>
  </si>
  <si>
    <t>Simkins</t>
  </si>
  <si>
    <t>09W-125-5</t>
  </si>
  <si>
    <t>marker says born 1872</t>
  </si>
  <si>
    <t>age 77,  of CARDIO VASCULAR DISEASE died at DOUGLAS</t>
  </si>
  <si>
    <t>09W-125-4</t>
  </si>
  <si>
    <t>Gifford</t>
  </si>
  <si>
    <t>03W-13-5</t>
  </si>
  <si>
    <t>age 78,  of OLD AGE died at SAUGATUCK</t>
  </si>
  <si>
    <t>Charles E.</t>
  </si>
  <si>
    <t>03W-14-1</t>
  </si>
  <si>
    <t>age 29,  DROWNED died at CHICAGO</t>
  </si>
  <si>
    <t>05W-6-2</t>
  </si>
  <si>
    <t>age 67,  of KIDNEY ABCESS died at DOUGLAS</t>
  </si>
  <si>
    <t>Fremont</t>
  </si>
  <si>
    <t>03W-14-2</t>
  </si>
  <si>
    <t>age 34,  of CONGESTION OF BRAINS died at DOUGLAS</t>
  </si>
  <si>
    <t>Leona</t>
  </si>
  <si>
    <t>05W-6-1</t>
  </si>
  <si>
    <t>Noah</t>
  </si>
  <si>
    <t>03W-14-4</t>
  </si>
  <si>
    <t>age 78, - died at DOUGLAS</t>
  </si>
  <si>
    <t>05W-6-3</t>
  </si>
  <si>
    <t>age 80,  of MYOCARDITIS died at DOUGLAS HOSPITAL</t>
  </si>
  <si>
    <t>03W-14-3</t>
  </si>
  <si>
    <t>age 29,  of DROWNED IN LAKE MICHIGAN died at DOUGLAS</t>
  </si>
  <si>
    <t>Floto</t>
  </si>
  <si>
    <t>09W-95-1</t>
  </si>
  <si>
    <t>age 77, -</t>
  </si>
  <si>
    <t>Foley</t>
  </si>
  <si>
    <t>Rearden</t>
  </si>
  <si>
    <t>0DS-0-04W-20-2</t>
  </si>
  <si>
    <t>age 76, died Grand Rapids, Twp says died Feb 22.</t>
  </si>
  <si>
    <t>04W-19-3</t>
  </si>
  <si>
    <t>age 75,  of ARTERIO SCLEROSIS died at LONG BEACH, CA</t>
  </si>
  <si>
    <t>Peter</t>
  </si>
  <si>
    <t>04W-20-1</t>
  </si>
  <si>
    <t>11W-112-1</t>
  </si>
  <si>
    <t>age 91,  of PNEUMONIA died at GRAND RAPIDS</t>
  </si>
  <si>
    <t>Evelyn Beatrice</t>
  </si>
  <si>
    <t>00C-12-5</t>
  </si>
  <si>
    <t>age 68, - died at NEW MEXICO</t>
  </si>
  <si>
    <t>Harry E.</t>
  </si>
  <si>
    <t>01W-25-4</t>
  </si>
  <si>
    <t>age 63,  of CEREBRAL THROMBOSIS died at DOUGLAS</t>
  </si>
  <si>
    <t>Collinwood</t>
  </si>
  <si>
    <t>Michael</t>
  </si>
  <si>
    <t>01W-25-3</t>
  </si>
  <si>
    <t>age 4,  of 55% BODY BURN died at HOLLAND</t>
  </si>
  <si>
    <t>01W-25-2</t>
  </si>
  <si>
    <t>age 67,  of GANGRENE died at DOUGLAS</t>
  </si>
  <si>
    <t>Wallace Carmen</t>
  </si>
  <si>
    <t>00C-12-6</t>
  </si>
  <si>
    <t>age 68,  of ACUTE MYOCARDIAL INFRACTION died at DOUGLAS</t>
  </si>
  <si>
    <t>01W-25-1</t>
  </si>
  <si>
    <t>age 79,  of CHRONIC BRONCHITIS died at DOUGLAS</t>
  </si>
  <si>
    <t>Fosdick</t>
  </si>
  <si>
    <t>M. Josephine</t>
  </si>
  <si>
    <t>09W-57-4</t>
  </si>
  <si>
    <t>age 42,  of AUTO ACCIDENT died at DOUGLAS</t>
  </si>
  <si>
    <t>Fox</t>
  </si>
  <si>
    <t>02W-4-3</t>
  </si>
  <si>
    <t>James P.</t>
  </si>
  <si>
    <t>08W-157-3</t>
  </si>
  <si>
    <t>Melvin</t>
  </si>
  <si>
    <t>10W-153-5</t>
  </si>
  <si>
    <t>age 1,  of INFLUENZA died at DOUGLAS</t>
  </si>
  <si>
    <t>Philema Gaylord</t>
  </si>
  <si>
    <t>08W-157-2</t>
  </si>
  <si>
    <t>age 76,  of CORONARY THROMBOSIS died at HAZEL CREST, ILLINOIS</t>
  </si>
  <si>
    <t>Fredricks</t>
  </si>
  <si>
    <t>Fredericka</t>
  </si>
  <si>
    <t>03W-17-1</t>
  </si>
  <si>
    <t>age 84,  of OLD AGE died at SAUGATUCK, date differs between obit and Twp listing</t>
  </si>
  <si>
    <t>Fulcher</t>
  </si>
  <si>
    <t>06E-0-8</t>
  </si>
  <si>
    <t>age 2m, - died at DOUGLAS, POTTERS FIELD</t>
  </si>
  <si>
    <t>Erma</t>
  </si>
  <si>
    <t>Kenneth H.</t>
  </si>
  <si>
    <t>11W-149-4</t>
  </si>
  <si>
    <t>age 68,  of CEREBRAL ANOXIA died at DOUGLAS</t>
  </si>
  <si>
    <t>Galitz</t>
  </si>
  <si>
    <t>00C-2-3</t>
  </si>
  <si>
    <t>age 90,  of CEREBRAL VASCULAR DISEASE died at ARIZONA</t>
  </si>
  <si>
    <t>00C-2-4</t>
  </si>
  <si>
    <t>age 84,  of RESPIRATORY INSUFFICIENCY died at HOLLAND</t>
  </si>
  <si>
    <t>Garlie</t>
  </si>
  <si>
    <t>Miss</t>
  </si>
  <si>
    <t>07E-0-2</t>
  </si>
  <si>
    <t>.</t>
  </si>
  <si>
    <t>Gaylord</t>
  </si>
  <si>
    <t>Alice E.</t>
  </si>
  <si>
    <t>09W-136-3</t>
  </si>
  <si>
    <t>age 76,  of CEREBRAL ARTERIO INFSUFF. died at HOLLAND</t>
  </si>
  <si>
    <t>Asenath</t>
  </si>
  <si>
    <t>Shaw</t>
  </si>
  <si>
    <t>03W-11-2</t>
  </si>
  <si>
    <t>Caroine Ruth</t>
  </si>
  <si>
    <t>06E-12-1</t>
  </si>
  <si>
    <t>age 4m,  of INDIGESTION died at SAUGATUCK TOWNSHIP</t>
  </si>
  <si>
    <t>Wesley</t>
  </si>
  <si>
    <t>09W-136-1</t>
  </si>
  <si>
    <t>age 85,  of OLD AGE died at SAUGATUCK</t>
  </si>
  <si>
    <t>09W-136-2</t>
  </si>
  <si>
    <t>age 84,  of CEREBRAL HEMORRHAGE died at SAUGATUCK</t>
  </si>
  <si>
    <t>Floyd</t>
  </si>
  <si>
    <t>08W-157-1</t>
  </si>
  <si>
    <t>age 29,  of RUPTURED APPENDIX died at CHICAGO</t>
  </si>
  <si>
    <t>age 69, - died at GANGES</t>
  </si>
  <si>
    <t>Belle</t>
  </si>
  <si>
    <t>03W-11-3</t>
  </si>
  <si>
    <t>age 36,  of PNEUMONIA died at FENNVILLE</t>
  </si>
  <si>
    <t>03W-11-1</t>
  </si>
  <si>
    <t>age 58,  of CONSUMPTION died at DOUGLAS</t>
  </si>
  <si>
    <t>Gaylord Hoan</t>
  </si>
  <si>
    <t>Stillson</t>
  </si>
  <si>
    <t>06E-12-3</t>
  </si>
  <si>
    <t>age 83,  of SUDDEN DEATH died at GRAND RAPIDS</t>
  </si>
  <si>
    <t>02E-13-5</t>
  </si>
  <si>
    <t>age 74, - died at DOUGLAS</t>
  </si>
  <si>
    <t>02E-13-4</t>
  </si>
  <si>
    <t>age 88,  of OLD AGE died at SAUGATUCK</t>
  </si>
  <si>
    <t>Gerber</t>
  </si>
  <si>
    <t>Milton</t>
  </si>
  <si>
    <t>02W-14-1</t>
  </si>
  <si>
    <t>02W-13-1</t>
  </si>
  <si>
    <t>age 70,  of PNEUMONIA died at DOUGLAS</t>
  </si>
  <si>
    <t>Minnie Belle</t>
  </si>
  <si>
    <t>02W-14-2</t>
  </si>
  <si>
    <t>Comfort</t>
  </si>
  <si>
    <t>02W-12-5</t>
  </si>
  <si>
    <t>age 84,  of OLD AGE died at DOUGLAS</t>
  </si>
  <si>
    <t>Gerring</t>
  </si>
  <si>
    <t>Ted</t>
  </si>
  <si>
    <t>02E-2-1</t>
  </si>
  <si>
    <t>age 33,  of SHOT IN TRYING TO ELUDE OFFICER died at DOUGLAS</t>
  </si>
  <si>
    <t>Gibson</t>
  </si>
  <si>
    <t>04E-12-3</t>
  </si>
  <si>
    <t>04E-12-5</t>
  </si>
  <si>
    <t>04E-12-4</t>
  </si>
  <si>
    <t>05E-0-15</t>
  </si>
  <si>
    <t>age 8d, - died at SAUGATUCK, POTTERS FIELD</t>
  </si>
  <si>
    <t>age 5d, - died at SAUGATUCK TWP, POSSIBLE DAUGHTER OF FREAL BURKHOLTZ</t>
  </si>
  <si>
    <t>04E-12-1</t>
  </si>
  <si>
    <t>04W-3-1</t>
  </si>
  <si>
    <t>age 83,  of PARALYSIS died at DOUGLAS, 1ST US CALVARY</t>
  </si>
  <si>
    <t>05W-2-5</t>
  </si>
  <si>
    <t>Marker gives date of death as Jan. 23, 1889, but newspaper article was from Jan. 1890</t>
  </si>
  <si>
    <t>Laura Elizabeth G.</t>
  </si>
  <si>
    <t>age 65,  of LOBAR PNEUMONIA died at HAMMOND, INDIANNA</t>
  </si>
  <si>
    <t>Mary A.</t>
  </si>
  <si>
    <t>04W-3-2</t>
  </si>
  <si>
    <t>Rachel</t>
  </si>
  <si>
    <t>04E-11-3</t>
  </si>
  <si>
    <t>04E-12-2</t>
  </si>
  <si>
    <t>age 58,  of CHRONIC NEPHRITIS died at KALAMAZOO</t>
  </si>
  <si>
    <t>04E-11-1</t>
  </si>
  <si>
    <t>age 67,  of DROPSY died at SAUGATUCK TOWNSHIP</t>
  </si>
  <si>
    <t>Judith</t>
  </si>
  <si>
    <t>Knox</t>
  </si>
  <si>
    <t>00D-8-5</t>
  </si>
  <si>
    <t>Thomas W.</t>
  </si>
  <si>
    <t>00D-8-3</t>
  </si>
  <si>
    <t>age 52,  of CARCINOMA died at COOK COUNTY</t>
  </si>
  <si>
    <t>Giles</t>
  </si>
  <si>
    <t>00F-10-4</t>
  </si>
  <si>
    <t>age 79,  of BRAIN TUMOR died at DOUGLAS</t>
  </si>
  <si>
    <t>Embrit</t>
  </si>
  <si>
    <t>00F-10-5</t>
  </si>
  <si>
    <t>age 76,  of HEART PROBLEMS died at HOLLAND, VETERAN</t>
  </si>
  <si>
    <t>Gill</t>
  </si>
  <si>
    <t>Mary W.</t>
  </si>
  <si>
    <t>Whiteing</t>
  </si>
  <si>
    <t>01W-3-1</t>
  </si>
  <si>
    <t>age 76,  of HEART FAILLURE died at DOUGLAS</t>
  </si>
  <si>
    <t>Willard S.</t>
  </si>
  <si>
    <t>01W-3-2</t>
  </si>
  <si>
    <t>age 90, - died at DOUGLAS</t>
  </si>
  <si>
    <t>Gillespie</t>
  </si>
  <si>
    <t>05W-1-1</t>
  </si>
  <si>
    <t>age 91,  of SENILITY died at HARTFORD</t>
  </si>
  <si>
    <t>Maggie</t>
  </si>
  <si>
    <t>05W-1-5</t>
  </si>
  <si>
    <t>Martha</t>
  </si>
  <si>
    <t>age 57ys _ mos</t>
  </si>
  <si>
    <t>Gillett</t>
  </si>
  <si>
    <t>Brooks W.</t>
  </si>
  <si>
    <t>05E-19-5</t>
  </si>
  <si>
    <t>age 5m,  of CHOLEAR INFANTUM died at DOUGLAS</t>
  </si>
  <si>
    <t>Gilligan</t>
  </si>
  <si>
    <t>05E-0-6</t>
  </si>
  <si>
    <t>age 1d,  of STILLBORN died at DOUGLAS, POTTERS FIELD</t>
  </si>
  <si>
    <t>Gipson</t>
  </si>
  <si>
    <t>06W-1-3</t>
  </si>
  <si>
    <t>age 51,  of SCALDED died at GRAND RAPIDS, CIVIL WAR VETERAN</t>
  </si>
  <si>
    <t>06W-1-5</t>
  </si>
  <si>
    <t>died at DOUGLAS</t>
  </si>
  <si>
    <t>06W-1-2</t>
  </si>
  <si>
    <t>age 7d, - died at GRAND RAPIDS, SON OF JOHN AND JANE GIPSON</t>
  </si>
  <si>
    <t>Gjesdahl</t>
  </si>
  <si>
    <t>Fredrik</t>
  </si>
  <si>
    <t>K</t>
  </si>
  <si>
    <t>Gleason</t>
  </si>
  <si>
    <t>05E-8-3</t>
  </si>
  <si>
    <t>age 4d,  of SPASMS died at SAUGATUCK</t>
  </si>
  <si>
    <t>Bennie</t>
  </si>
  <si>
    <t>05E-8-2</t>
  </si>
  <si>
    <t>age 5m, - died at SAUGATUCK</t>
  </si>
  <si>
    <t>05E-3-1</t>
  </si>
  <si>
    <t>Glisby</t>
  </si>
  <si>
    <t>Martha Louisa</t>
  </si>
  <si>
    <t>05W-1-2</t>
  </si>
  <si>
    <t>age 57,  of PARLYSIS</t>
  </si>
  <si>
    <t>Glunz</t>
  </si>
  <si>
    <t>00B-1-3</t>
  </si>
  <si>
    <t>age 50,  of MET. CARCINOMA OF LUNG died at GRAND RAPIDS</t>
  </si>
  <si>
    <t>Goggin</t>
  </si>
  <si>
    <t>Groff</t>
  </si>
  <si>
    <t>07W-53-1</t>
  </si>
  <si>
    <t>age 60,  of DIABETES died at DOUGLAS</t>
  </si>
  <si>
    <t>07W-53-2</t>
  </si>
  <si>
    <t>age 72,  of SHOT HIMSELF died at CHICAGO</t>
  </si>
  <si>
    <t>Goodeve</t>
  </si>
  <si>
    <t>Adelbert</t>
  </si>
  <si>
    <t>05W-20-3</t>
  </si>
  <si>
    <t>age 80,  of CEREBRAL ACCIDENT died at HOLLAND</t>
  </si>
  <si>
    <t>05W-20-2</t>
  </si>
  <si>
    <t>age 84,  of SENILITY died at SAUGATUCK TOWNSHIP</t>
  </si>
  <si>
    <t>Marshall M.</t>
  </si>
  <si>
    <t>05W-20-1</t>
  </si>
  <si>
    <t>age 59,  of HEART TROUBLE died at SAUGATUCK TOWNSHIP</t>
  </si>
  <si>
    <t>Goron</t>
  </si>
  <si>
    <t>Dolores M.</t>
  </si>
  <si>
    <t>age 59,  of BREAST CARCINOMA died at GRAND RAPIDS</t>
  </si>
  <si>
    <t>Edward Walter</t>
  </si>
  <si>
    <t>00D-2-4</t>
  </si>
  <si>
    <t>00D-2-5</t>
  </si>
  <si>
    <t>age 94,  of DEHYDRATION ANEMIA died at DOUGLAS, DAUGHTER OF BERNARD AND MARY ANN MC GEE, MARY ANN'S MADIEN NAME IS CUSHNAHAN</t>
  </si>
  <si>
    <t>Goshorn</t>
  </si>
  <si>
    <t>10W-19-2</t>
  </si>
  <si>
    <t>age 89,  of CARDIAC ARRHYTHMIA died at DOUGLAS</t>
  </si>
  <si>
    <t>James Garrett</t>
  </si>
  <si>
    <t>10W-19-3</t>
  </si>
  <si>
    <t>age 59, - died at ANN ARBOR, WWI VETERAN</t>
  </si>
  <si>
    <t>William P.</t>
  </si>
  <si>
    <t>10W-19-4</t>
  </si>
  <si>
    <t>SSGT US ARMY Air Forces WWII</t>
  </si>
  <si>
    <t>of CARDIO VASCULAR ACCIDENT died at KANSAS, WWII VETERAN</t>
  </si>
  <si>
    <t>Goth</t>
  </si>
  <si>
    <t>00A-8-2</t>
  </si>
  <si>
    <t>age 86,  of HEART FAILURE died at HOLLAND</t>
  </si>
  <si>
    <t>Graham</t>
  </si>
  <si>
    <t>01E-6-5</t>
  </si>
  <si>
    <t>age 16,  of CONSUMPTION died at DOUGLAS</t>
  </si>
  <si>
    <t>02E-6-1</t>
  </si>
  <si>
    <t>age 20,  of CONSUMPTION died at DOUGLAS</t>
  </si>
  <si>
    <t>01E-6-1</t>
  </si>
  <si>
    <t>age 73,  of CONGESTIVE CHILL died at DOUGLAS</t>
  </si>
  <si>
    <t>Isabel</t>
  </si>
  <si>
    <t>01E-6-2</t>
  </si>
  <si>
    <t>age 81, - died at CHICAGO</t>
  </si>
  <si>
    <t>Sill</t>
  </si>
  <si>
    <t>01E-6-3</t>
  </si>
  <si>
    <t>age 84,  of LA GRIPPE died at CHICAGO, Twp lists as "Mrs J.H. Graham"</t>
  </si>
  <si>
    <t>Maria</t>
  </si>
  <si>
    <t>per stone died Jan 30, 1887</t>
  </si>
  <si>
    <t>age 87,  of OLD AGE died at DOUGLAS</t>
  </si>
  <si>
    <t>Mrs. Charles</t>
  </si>
  <si>
    <t>02E-6-2</t>
  </si>
  <si>
    <t>Steven</t>
  </si>
  <si>
    <t>01W-18-5</t>
  </si>
  <si>
    <t>age 74,  of PARALYSIS died at SAUGATUCK TOWNSHIP</t>
  </si>
  <si>
    <t>Byum</t>
  </si>
  <si>
    <t>03E-10-1</t>
  </si>
  <si>
    <t>age 66,  of PARALYSIS died at DOUGLAS</t>
  </si>
  <si>
    <t>Esther</t>
  </si>
  <si>
    <t>03E-10-2</t>
  </si>
  <si>
    <t>age 76,  of OLD AGE died at GRAND RAPIDS</t>
  </si>
  <si>
    <t>Lucy Ann</t>
  </si>
  <si>
    <t>Collins</t>
  </si>
  <si>
    <t>01W-17-3</t>
  </si>
  <si>
    <t>age 87,  of SENILITY died at SAN FRANCISCO, interred about Nov. 29, 1908</t>
  </si>
  <si>
    <t>01W-17-5</t>
  </si>
  <si>
    <t>age 75,  of STOMACH AND HEART TROUBLE died at DOUGLAS</t>
  </si>
  <si>
    <t>Thomas C.</t>
  </si>
  <si>
    <t>01W-18-4</t>
  </si>
  <si>
    <t>age 67,  of BRONCHIAL PNEUMONIA died at SAUGATUCK TOWNSHIP</t>
  </si>
  <si>
    <t>Green</t>
  </si>
  <si>
    <t>03W-10-1</t>
  </si>
  <si>
    <t>Mrs. Henry Green, age 76 yrs 2m 11 d</t>
  </si>
  <si>
    <t>age 76, - died at DOUGLAS</t>
  </si>
  <si>
    <t>Arthur Earl</t>
  </si>
  <si>
    <t>00F-6-6</t>
  </si>
  <si>
    <t>age 85,  of HEPATIC FAILURE died at DOUGLAS</t>
  </si>
  <si>
    <t>03W-9-1</t>
  </si>
  <si>
    <t>age 2m, - died at SAUGATUCK</t>
  </si>
  <si>
    <t>Elnora</t>
  </si>
  <si>
    <t>03W-9-3</t>
  </si>
  <si>
    <t>age 86, - died at SOUTH HAVEN</t>
  </si>
  <si>
    <t>Grace Kathryn</t>
  </si>
  <si>
    <t>00F-6-5</t>
  </si>
  <si>
    <t>age 86,  of FAILURE TO SURVIVE died at HOLLAND</t>
  </si>
  <si>
    <t>Henry B.</t>
  </si>
  <si>
    <t>03W-10-2</t>
  </si>
  <si>
    <t>age 82,  of OLD AGE died at SAUGATUCK,</t>
  </si>
  <si>
    <t>03W-9-4</t>
  </si>
  <si>
    <t>age 91,  of CHRONIC MYOCARDITIS died at SOUTH HAVEN</t>
  </si>
  <si>
    <t>Greene</t>
  </si>
  <si>
    <t>Clay</t>
  </si>
  <si>
    <t>Marshall</t>
  </si>
  <si>
    <t>11W-17-3</t>
  </si>
  <si>
    <t>ENG2 USNRF WWI</t>
  </si>
  <si>
    <t>age 72, - died at OREGON, VETERAN</t>
  </si>
  <si>
    <t>Troy</t>
  </si>
  <si>
    <t>Paris</t>
  </si>
  <si>
    <t>11W-17-2</t>
  </si>
  <si>
    <t>Greenhalgh</t>
  </si>
  <si>
    <t>B</t>
  </si>
  <si>
    <t>age 71,  of CARDIO VASCULAR DISEASE died at SAUGATUCK</t>
  </si>
  <si>
    <t>Groeminls</t>
  </si>
  <si>
    <t>Marietta</t>
  </si>
  <si>
    <t>06E-1-5</t>
  </si>
  <si>
    <t>age 61, - died at FREMONT</t>
  </si>
  <si>
    <t>Grunwald</t>
  </si>
  <si>
    <t>08W-50-2</t>
  </si>
  <si>
    <t>age 80, - died at SOUTH HAVEN</t>
  </si>
  <si>
    <t>08W-50-1</t>
  </si>
  <si>
    <t>age 68,  of HEART DISEASE died at DOUGLAS</t>
  </si>
  <si>
    <t>Guarascio</t>
  </si>
  <si>
    <t>Guertin</t>
  </si>
  <si>
    <t>Sandra</t>
  </si>
  <si>
    <t>Guilfoil</t>
  </si>
  <si>
    <t>Albert C.</t>
  </si>
  <si>
    <t>10W-113-4</t>
  </si>
  <si>
    <t>age 61,  of LUNG &amp; HEART MESTATICS died at DOUGLAS</t>
  </si>
  <si>
    <t>Ann Marian</t>
  </si>
  <si>
    <t>00C-5-2</t>
  </si>
  <si>
    <t>age 94,  of PNEUMONIA died at DOUGLAS</t>
  </si>
  <si>
    <t>John Sr.</t>
  </si>
  <si>
    <t>00C-5-1</t>
  </si>
  <si>
    <t>age 81,  of CARCINOMA OF LUNG died at GRAND RAPIDS</t>
  </si>
  <si>
    <t>Michigan Pvt 3 Base HQ And AB SQ Air Corps</t>
  </si>
  <si>
    <t>age 60,  of SUICIDAL HANGING died at BATTLE CREEK</t>
  </si>
  <si>
    <t>Gutches</t>
  </si>
  <si>
    <t>09W-156-5</t>
  </si>
  <si>
    <t>age 68,  of HEART FAILURE died at DOUGLAS, Obit lists name as "Gutches"</t>
  </si>
  <si>
    <t>Haan</t>
  </si>
  <si>
    <t>Haberer</t>
  </si>
  <si>
    <t>08W-123-1</t>
  </si>
  <si>
    <t>age 86,  of OLD AGE died at DETROIT</t>
  </si>
  <si>
    <t>Robinson</t>
  </si>
  <si>
    <t>Habermaas</t>
  </si>
  <si>
    <t>00B-12-5</t>
  </si>
  <si>
    <t>Habilson</t>
  </si>
  <si>
    <t>04E-4-2</t>
  </si>
  <si>
    <t>age 60,  of EPILEPSY died at FENNVILLE</t>
  </si>
  <si>
    <t>Hackney</t>
  </si>
  <si>
    <t>Camille</t>
  </si>
  <si>
    <t>0DS-0-09W-82-1</t>
  </si>
  <si>
    <t>age 64, RENAL FAILURE</t>
  </si>
  <si>
    <t>Haggerty</t>
  </si>
  <si>
    <t>03E-14-5</t>
  </si>
  <si>
    <t>Mother of Mrs. D. H. Flagg</t>
  </si>
  <si>
    <t>age 92, - died at DOUGLAS</t>
  </si>
  <si>
    <t>Hall</t>
  </si>
  <si>
    <t>00A-7-6</t>
  </si>
  <si>
    <t>age 85,  of METASTATIC ADENOCARCINOMA died at ALLEGAN TOWNSHIP</t>
  </si>
  <si>
    <t>Cranford</t>
  </si>
  <si>
    <t>00A-7-2</t>
  </si>
  <si>
    <t>age 38,  of ACUTE RESPIRATORY FAILURE died at GANGES TOWNSHIP</t>
  </si>
  <si>
    <t>Senta M.</t>
  </si>
  <si>
    <t>0DS-0-02E-23-5</t>
  </si>
  <si>
    <t>age 9, FITTS</t>
  </si>
  <si>
    <t>Thompson</t>
  </si>
  <si>
    <t>husband at bur. Range 5W Lot-027 #1</t>
  </si>
  <si>
    <t>Samantha</t>
  </si>
  <si>
    <t>01E-9-4</t>
  </si>
  <si>
    <t>age 76y 2m 24d</t>
  </si>
  <si>
    <t>age 76,  of OLD AGE died at SAUGATUCK TOWNSHIP</t>
  </si>
  <si>
    <t>Walter D.</t>
  </si>
  <si>
    <t>05W-27-1</t>
  </si>
  <si>
    <t>age 54,  of HEART TROUBLE died at BUFFALO, NEWYORK</t>
  </si>
  <si>
    <t>Hamlin</t>
  </si>
  <si>
    <t>0DS-0-09W-22-2</t>
  </si>
  <si>
    <t>Beulah I.</t>
  </si>
  <si>
    <t>McClougham</t>
  </si>
  <si>
    <t>09W-22-3</t>
  </si>
  <si>
    <t>age 39,  of CORONARY OCCLUSION died at DOUGLAS</t>
  </si>
  <si>
    <t>Keith</t>
  </si>
  <si>
    <t>09W-22-2</t>
  </si>
  <si>
    <t>Hanacek</t>
  </si>
  <si>
    <t>Joe</t>
  </si>
  <si>
    <t>00E-2-2</t>
  </si>
  <si>
    <t>Hanley</t>
  </si>
  <si>
    <t>Brian</t>
  </si>
  <si>
    <t>0DS-0-W-31-1</t>
  </si>
  <si>
    <t>US Army Vietnam</t>
  </si>
  <si>
    <t>age 57</t>
  </si>
  <si>
    <t>Hans</t>
  </si>
  <si>
    <t>Cecelia</t>
  </si>
  <si>
    <t>0DS-0-11W-85-3</t>
  </si>
  <si>
    <t>age 80, CVA, MICHIGAN S. SGT. WAC WWII, died Scovill, Ottawa Co. Mi</t>
  </si>
  <si>
    <t>0DS-0-11W-85-2</t>
  </si>
  <si>
    <t>age 80, UREMIA PULMONARY EDEMA</t>
  </si>
  <si>
    <t>Katharina</t>
  </si>
  <si>
    <t>0DS-0-11W-85-1</t>
  </si>
  <si>
    <t>age 84, MESTATIC ADEMO, died Fennville</t>
  </si>
  <si>
    <t>Hanson</t>
  </si>
  <si>
    <t>Emelwere</t>
  </si>
  <si>
    <t>06E-1-2</t>
  </si>
  <si>
    <t>age 1, - died at SAUGATUCK</t>
  </si>
  <si>
    <t>Harding</t>
  </si>
  <si>
    <t>01W-9-2</t>
  </si>
  <si>
    <t>age 2d, - died at GANGES</t>
  </si>
  <si>
    <t>Harrington</t>
  </si>
  <si>
    <t>02W-25-1</t>
  </si>
  <si>
    <t>age 84, - died at DOUGLAS</t>
  </si>
  <si>
    <t>Hart</t>
  </si>
  <si>
    <t>Bertha L.</t>
  </si>
  <si>
    <t>07W-120-2</t>
  </si>
  <si>
    <t>age 78,  of ACUTE MYOCARDIAL INFARCTION died at GRAND RAPIDS</t>
  </si>
  <si>
    <t>Haskins</t>
  </si>
  <si>
    <t>04W-9-5</t>
  </si>
  <si>
    <t>age 87,  of PARALYSIS died at SAUGATUCK</t>
  </si>
  <si>
    <t>04W-9-4</t>
  </si>
  <si>
    <t>age 83,  of OLD AGE died at LEE</t>
  </si>
  <si>
    <t>Haubenriser</t>
  </si>
  <si>
    <t>Emilie</t>
  </si>
  <si>
    <t>Bargfeldt</t>
  </si>
  <si>
    <t>02W-24-2</t>
  </si>
  <si>
    <t>age 78,  of ACCIDENT died at GRAND RAPIDS</t>
  </si>
  <si>
    <t>Ernest</t>
  </si>
  <si>
    <t>02W-24-3</t>
  </si>
  <si>
    <t>age 78,  of CORONARY THROMBOSIS died at GRAND RAPIDS</t>
  </si>
  <si>
    <t>Otto</t>
  </si>
  <si>
    <t>02W-24-1</t>
  </si>
  <si>
    <t>age 1,  of SPASMS died at SAUGATUCK</t>
  </si>
  <si>
    <t>Hauer</t>
  </si>
  <si>
    <t>Hauld</t>
  </si>
  <si>
    <t>02W-11-3</t>
  </si>
  <si>
    <t>age 28, - died at SAUGATUCK</t>
  </si>
  <si>
    <t>Hawer</t>
  </si>
  <si>
    <t>02E-13-3</t>
  </si>
  <si>
    <t>age 53,  of TYPHOID FEVER died at FENNVILLE</t>
  </si>
  <si>
    <t>05E-4-1</t>
  </si>
  <si>
    <t>age 31,  of KILLED died at CLYDE</t>
  </si>
  <si>
    <t>05E-4-4</t>
  </si>
  <si>
    <t>age 87,  of PNEUMONIA died at GRAND RAPIDS</t>
  </si>
  <si>
    <t>07E-0-4</t>
  </si>
  <si>
    <t>Leroy</t>
  </si>
  <si>
    <t>05E-5-4</t>
  </si>
  <si>
    <t>age 56,  of ACCIDENT died at SAUGATUCK</t>
  </si>
  <si>
    <t>Sherwood</t>
  </si>
  <si>
    <t>01W-24-1</t>
  </si>
  <si>
    <t>-  of STILLBORN died at DOUGLAS, Twp record calls him "baby Hayes"</t>
  </si>
  <si>
    <t>05E-4-3</t>
  </si>
  <si>
    <t>age 73,  of PNEUMONIA died at ANN ARBOR, MI</t>
  </si>
  <si>
    <t>Hayes Perkins</t>
  </si>
  <si>
    <t>Clarisa</t>
  </si>
  <si>
    <t>05E-4-2</t>
  </si>
  <si>
    <t>age 70,  of CIRRHOSIS OF LIVER died at KALAMAZOO</t>
  </si>
  <si>
    <t>Hedglin</t>
  </si>
  <si>
    <t>06E-0-16</t>
  </si>
  <si>
    <t>POTTERS FIELD</t>
  </si>
  <si>
    <t>Hefferan</t>
  </si>
  <si>
    <t>00A-8-1</t>
  </si>
  <si>
    <t>Heinen</t>
  </si>
  <si>
    <t>Lucy Pauline</t>
  </si>
  <si>
    <t>11W-152-2</t>
  </si>
  <si>
    <t>age 92,  of DIABETES FRACTURED HIP died at KALAMAZOO</t>
  </si>
  <si>
    <t>Peter M.</t>
  </si>
  <si>
    <t>11W-152-1</t>
  </si>
  <si>
    <t>age 80, - died at SAUGATUCK TOWNSHIP</t>
  </si>
  <si>
    <t>Heinze</t>
  </si>
  <si>
    <t>Edith Bell</t>
  </si>
  <si>
    <t>04W-23-3</t>
  </si>
  <si>
    <t>age 92,  of ACUTE RESPIRATORY ARREST died at DOUGLAS</t>
  </si>
  <si>
    <t>Otto Edward</t>
  </si>
  <si>
    <t>04W-23-2</t>
  </si>
  <si>
    <t>age 94,  of CARDIO RESPIRATORY ARREST died at DOUGLAS</t>
  </si>
  <si>
    <t>Hemzacek</t>
  </si>
  <si>
    <t>Joseph Jr.</t>
  </si>
  <si>
    <t>00C-4-4</t>
  </si>
  <si>
    <t>age 39, - died at HOUSTON, TEXAS</t>
  </si>
  <si>
    <t>Joseph M.</t>
  </si>
  <si>
    <t>00C-4-3</t>
  </si>
  <si>
    <t>age 82,  of BULLET IN HEAD died at SAUGATUCK TOWNSHIP</t>
  </si>
  <si>
    <t>Marie B.</t>
  </si>
  <si>
    <t>00C-4-2</t>
  </si>
  <si>
    <t>age 80,  of COMPLETE HEART BLOCK died at OTTAWA COUNTY</t>
  </si>
  <si>
    <t>Rosemarie</t>
  </si>
  <si>
    <t>Henneman</t>
  </si>
  <si>
    <t>00B-2-6</t>
  </si>
  <si>
    <t>age 65,  of CARCINOMA OF PANCREAS died at HOLLAND</t>
  </si>
  <si>
    <t>Edson</t>
  </si>
  <si>
    <t>07W-75-3</t>
  </si>
  <si>
    <t>age 49,  of HEART ATTACK died at LANSING</t>
  </si>
  <si>
    <t>Lester</t>
  </si>
  <si>
    <t>07W-75-5</t>
  </si>
  <si>
    <t>age 63,  of BRONCHIAL PNEUMONIA died at FENNVILLE, Twp and Obit dates conflict</t>
  </si>
  <si>
    <t>Mary Alice</t>
  </si>
  <si>
    <t>Watson</t>
  </si>
  <si>
    <t>07W-75-4</t>
  </si>
  <si>
    <t>age 79,  of CARCINOMA died at DOUGLAS HOSPITAL</t>
  </si>
  <si>
    <t>Max</t>
  </si>
  <si>
    <t>07W-75-1</t>
  </si>
  <si>
    <t>Myrtle L.</t>
  </si>
  <si>
    <t>07W-75-2</t>
  </si>
  <si>
    <t>age 74,  of EMBOLISM GANGRENE died at EATON COUNTY</t>
  </si>
  <si>
    <t>Herbert</t>
  </si>
  <si>
    <t>Doornkaat</t>
  </si>
  <si>
    <t>03E-17-5</t>
  </si>
  <si>
    <t>age 75,  of MYOCARDITIS died at SAUGATUCK TOWNSHIP</t>
  </si>
  <si>
    <t>03E-18-3</t>
  </si>
  <si>
    <t>Herdman</t>
  </si>
  <si>
    <t>Johanna</t>
  </si>
  <si>
    <t>06W-1-4</t>
  </si>
  <si>
    <t>age 79,  of ACUTE NEPHRITIS died at GRAND RAPIDS</t>
  </si>
  <si>
    <t>Hershey</t>
  </si>
  <si>
    <t>09W-146-2</t>
  </si>
  <si>
    <t>Hide</t>
  </si>
  <si>
    <t>Baldwin</t>
  </si>
  <si>
    <t>05E-0-13</t>
  </si>
  <si>
    <t>age 86,  of ACUTE INTESINAL INDIGESTION died at SAUGATUCK TWP, POTTERS FIELD</t>
  </si>
  <si>
    <t>Higgins</t>
  </si>
  <si>
    <t>Adam</t>
  </si>
  <si>
    <t>01E-1-5</t>
  </si>
  <si>
    <t>son of D.L. and J. Higgins, died Oct. 2, 1867</t>
  </si>
  <si>
    <t>Leman</t>
  </si>
  <si>
    <t>01E-1-2</t>
  </si>
  <si>
    <t>age 78,  of ENDOCARDITIS died at MANLIUS TOWNSHIP</t>
  </si>
  <si>
    <t>Harvey J.</t>
  </si>
  <si>
    <t>01E-2-1</t>
  </si>
  <si>
    <t>age 42,  of PNEUMONIA died at MANLIUS TOWNSHIP</t>
  </si>
  <si>
    <t>01E-1-3</t>
  </si>
  <si>
    <t>01E-1-4</t>
  </si>
  <si>
    <t>01E-1-1</t>
  </si>
  <si>
    <t>07E-0-7</t>
  </si>
  <si>
    <t>Hinman</t>
  </si>
  <si>
    <t>Dewitt</t>
  </si>
  <si>
    <t>05W-8-5</t>
  </si>
  <si>
    <t>age 68,  of SENILITY EXHAUSTION died at KALAMAZOO</t>
  </si>
  <si>
    <t>05W-8-4</t>
  </si>
  <si>
    <t>age 97,  of CHRONIC MYOCARDITIS died at WOODWORTH</t>
  </si>
  <si>
    <t>06E-10-5</t>
  </si>
  <si>
    <t>age 76,  of EPILEPSY died at SAUGATUCK TOWNSHIP</t>
  </si>
  <si>
    <t>06E-11-1</t>
  </si>
  <si>
    <t>age 86,  of HEMORRHAGE OF BRAIN died at DOUGLAS</t>
  </si>
  <si>
    <t>Hoag</t>
  </si>
  <si>
    <t>Clarence E.</t>
  </si>
  <si>
    <t>04W-25-5</t>
  </si>
  <si>
    <t>age 59,  of CARCINOMA died at KALAMAZOO</t>
  </si>
  <si>
    <t>Mrs. Anna</t>
  </si>
  <si>
    <t>04W-25-4</t>
  </si>
  <si>
    <t>age 73, - died at GRAND RAPIDS</t>
  </si>
  <si>
    <t>Hoah</t>
  </si>
  <si>
    <t>02W-11-2</t>
  </si>
  <si>
    <t>age 3m,  of SCARLET FEVER died at SAUGATUCK</t>
  </si>
  <si>
    <t>Hoffman</t>
  </si>
  <si>
    <t>James A.</t>
  </si>
  <si>
    <t>00E-5-3</t>
  </si>
  <si>
    <t>Marianne</t>
  </si>
  <si>
    <t>00E-5-2</t>
  </si>
  <si>
    <t>Holden</t>
  </si>
  <si>
    <t>10W-147-4</t>
  </si>
  <si>
    <t>age 44,  of TUBERCULOSIS died at LANSING, MI</t>
  </si>
  <si>
    <t>Holton</t>
  </si>
  <si>
    <t>00B-7-5</t>
  </si>
  <si>
    <t>age 58,  of BREAST CANCER</t>
  </si>
  <si>
    <t>00B-7-6</t>
  </si>
  <si>
    <t>Hoosie</t>
  </si>
  <si>
    <t>06E-0-12</t>
  </si>
  <si>
    <t>died at SAUGATUCK, POTTERS FIELD</t>
  </si>
  <si>
    <t>Hopkins</t>
  </si>
  <si>
    <t>Dale</t>
  </si>
  <si>
    <t>00O-59-4</t>
  </si>
  <si>
    <t>age 61,  of PNEUMONIA died at GRAND RAPIDS</t>
  </si>
  <si>
    <t>Hoskin</t>
  </si>
  <si>
    <t>04W-9-2</t>
  </si>
  <si>
    <t>age 27,  of PURUAL FEVER died at DOUGLAS, Twp lists as "Haskins"</t>
  </si>
  <si>
    <t>Howard</t>
  </si>
  <si>
    <t>05E-8-1</t>
  </si>
  <si>
    <t>age 4d, - died at SAUGATUCK</t>
  </si>
  <si>
    <t>05E-7-5</t>
  </si>
  <si>
    <t>age 1,  of LUNG FEVER died at DOUGLAS</t>
  </si>
  <si>
    <t>04E-8-1</t>
  </si>
  <si>
    <t>age 12,  of BRIGHTS DISEASE died at GRAND RAPIDS</t>
  </si>
  <si>
    <t>Louis</t>
  </si>
  <si>
    <t>Howell</t>
  </si>
  <si>
    <t>Ida Jane</t>
  </si>
  <si>
    <t>05W-22-3</t>
  </si>
  <si>
    <t>age 77, - died at GRAND HAVEN</t>
  </si>
  <si>
    <t>Hoy</t>
  </si>
  <si>
    <t>Baby Girl</t>
  </si>
  <si>
    <t>Lighthart</t>
  </si>
  <si>
    <t>03E-6-1</t>
  </si>
  <si>
    <t>age 27,  of CHILDBIRTH died at DOUGLAS, Twp Record says "Etta Hay" (sic)</t>
  </si>
  <si>
    <t>George Lawrence</t>
  </si>
  <si>
    <t>02W-14-4</t>
  </si>
  <si>
    <t>age 75,  of CARCINOMA OF PROSTATE died at DOUGLAS</t>
  </si>
  <si>
    <t>Ida Belle</t>
  </si>
  <si>
    <t>02W-14-5</t>
  </si>
  <si>
    <t>age 77, - died at DOUGLAS, DIED IN HOLLAND</t>
  </si>
  <si>
    <t>Huck</t>
  </si>
  <si>
    <t>Frank J.</t>
  </si>
  <si>
    <t>08W-117-1</t>
  </si>
  <si>
    <t>age 72,  of HEART FAILURE died at DOUGLAS</t>
  </si>
  <si>
    <t>Hulson</t>
  </si>
  <si>
    <t>Pansy</t>
  </si>
  <si>
    <t>04E-4-5</t>
  </si>
  <si>
    <t>age 4m,  of CHOLERA INFANTUM died at FENNVILLE</t>
  </si>
  <si>
    <t>Hutchinson</t>
  </si>
  <si>
    <t>04W-5-2</t>
  </si>
  <si>
    <t>age 68,  of CANCER died at DOUGLAS</t>
  </si>
  <si>
    <t>04W-5-1</t>
  </si>
  <si>
    <t>age 57,  of CONSUMPTION died at DOUGLAS, SGT. JAMES OF 2ND MI CALVARY</t>
  </si>
  <si>
    <t>Hutte</t>
  </si>
  <si>
    <t>06E-0-13</t>
  </si>
  <si>
    <t>age 9m, - died at SAUGATUCK, DAUGHTER OF GEORGE HUTTE,SOMEWHERE IN POTTERS FIELD</t>
  </si>
  <si>
    <t>Ingallinera</t>
  </si>
  <si>
    <t>Biagio</t>
  </si>
  <si>
    <t>age 74,  of THROMBOSIS died at FENNVILLE, WWI VETERAN</t>
  </si>
  <si>
    <t>Lucia</t>
  </si>
  <si>
    <t>age 65,  of ACUTE MYOCARDIAL INFRACTION died at FENNVILLE</t>
  </si>
  <si>
    <t>Ingallinero</t>
  </si>
  <si>
    <t>Emanuel John</t>
  </si>
  <si>
    <t>00D-5-1</t>
  </si>
  <si>
    <t>of HEMORRHAGE died at OREGON, VIETNAM VETERAN</t>
  </si>
  <si>
    <t>Jacobson</t>
  </si>
  <si>
    <t>01W-22-2</t>
  </si>
  <si>
    <t>age 61, - died at ST. PETERSBURG, FL., middle initial differs between Twp and Obit</t>
  </si>
  <si>
    <t>Robert M.</t>
  </si>
  <si>
    <t>01W-22-1</t>
  </si>
  <si>
    <t>age 1,  of BRAIN INJURY died at DOUGLAS</t>
  </si>
  <si>
    <t>Jacobson Esterling</t>
  </si>
  <si>
    <t>Bertha M.</t>
  </si>
  <si>
    <t>01W-22-3</t>
  </si>
  <si>
    <t>age 93, - died at MUSKEGON</t>
  </si>
  <si>
    <t>Jager</t>
  </si>
  <si>
    <t>12W-166-3</t>
  </si>
  <si>
    <t>age 70,  of CEREBRAL HEMORRHAGE died at ZEELAND</t>
  </si>
  <si>
    <t>Eva K.</t>
  </si>
  <si>
    <t>12W-166-2</t>
  </si>
  <si>
    <t>age 91,  of CARDIAC INSUFFICIENCY died at SAUGATUCK TOWNSHIP</t>
  </si>
  <si>
    <t>Henry J.</t>
  </si>
  <si>
    <t>12W-166-1</t>
  </si>
  <si>
    <t>age 75, - died at DOUGLAS, obituary apparently in error says the burial was in Riverside Cemetery, Saugatuck</t>
  </si>
  <si>
    <t>Simmons</t>
  </si>
  <si>
    <t>04E-1-4</t>
  </si>
  <si>
    <t>age 67, - died at BRADENTON, FL</t>
  </si>
  <si>
    <t>10W-33-5</t>
  </si>
  <si>
    <t>age 68,  of CORONARY OCCLUSION &amp; EMPHY. died at DOUGLAS</t>
  </si>
  <si>
    <t>Jensen</t>
  </si>
  <si>
    <t>Andres Battalus</t>
  </si>
  <si>
    <t>08W-137-1</t>
  </si>
  <si>
    <t>age 74,  of PROSTATE died at DOUGLAS</t>
  </si>
  <si>
    <t>Jenson</t>
  </si>
  <si>
    <t>Augusta C.</t>
  </si>
  <si>
    <t>08W-137-2</t>
  </si>
  <si>
    <t>age 96,  of PNEUMONIA died at DOUGLAS</t>
  </si>
  <si>
    <t>John Graham</t>
  </si>
  <si>
    <t>06W-3-5</t>
  </si>
  <si>
    <t>Johnsen</t>
  </si>
  <si>
    <t>10W-113-2</t>
  </si>
  <si>
    <t>age 81, - died at WAYNE COUNTY</t>
  </si>
  <si>
    <t>Johnson</t>
  </si>
  <si>
    <t>Antoinette</t>
  </si>
  <si>
    <t>00B-2-3</t>
  </si>
  <si>
    <t>Einar</t>
  </si>
  <si>
    <t>00D-12-4</t>
  </si>
  <si>
    <t>age 86,  of CEREBROVASCULAR ACCIDENT died at HOLLAND</t>
  </si>
  <si>
    <t>0DS-0-04E-21-5</t>
  </si>
  <si>
    <t>age 74, died Washington</t>
  </si>
  <si>
    <t>05E-15-2</t>
  </si>
  <si>
    <t>age 76,  of CHRONIC ENDOCARTIS died at ANN ARBOR</t>
  </si>
  <si>
    <t>04E-1-5</t>
  </si>
  <si>
    <t>age 31,  of CRUSHED IN RAISING HOUSE died at DOUGLAS, Twp Record shows March 20 death</t>
  </si>
  <si>
    <t>Irene</t>
  </si>
  <si>
    <t>T.</t>
  </si>
  <si>
    <t>Katheryn</t>
  </si>
  <si>
    <t>P.</t>
  </si>
  <si>
    <t>Marcia</t>
  </si>
  <si>
    <t>10W-108-5</t>
  </si>
  <si>
    <t>Orle</t>
  </si>
  <si>
    <t>05E-15-1</t>
  </si>
  <si>
    <t>age 55,  of BRIGHTS DISEASE died at DOUGLAS</t>
  </si>
  <si>
    <t>Willard L.</t>
  </si>
  <si>
    <t>0DS-0-04E-21-4</t>
  </si>
  <si>
    <t>age 88, died Oregon</t>
  </si>
  <si>
    <t>00A-12-4</t>
  </si>
  <si>
    <t>Joslin</t>
  </si>
  <si>
    <t>Rollins</t>
  </si>
  <si>
    <t>04E-4-1</t>
  </si>
  <si>
    <t>age 41,  of LUNG CONGESTION died at FENNVILLE</t>
  </si>
  <si>
    <t>Joyner</t>
  </si>
  <si>
    <t>08W-56-5</t>
  </si>
  <si>
    <t>age 58,  of CORONARY ASTHERASCULOSIS died at DOUGLAS</t>
  </si>
  <si>
    <t>Kail</t>
  </si>
  <si>
    <t>Mary E.</t>
  </si>
  <si>
    <t>03E-18-1</t>
  </si>
  <si>
    <t>-  of HEART FAILURE died at COLOMBUS, OHIO, twp lists as "Kale"</t>
  </si>
  <si>
    <t>Kalivoda</t>
  </si>
  <si>
    <t>Lenhart</t>
  </si>
  <si>
    <t>00B-3-3</t>
  </si>
  <si>
    <t>age 82,  of PNEUMONIA ASPIRATION died at DOUGLAS</t>
  </si>
  <si>
    <t>Kark</t>
  </si>
  <si>
    <t>03W-15-2</t>
  </si>
  <si>
    <t>73y and 1 mo</t>
  </si>
  <si>
    <t>age 73,  of BRIGHTS DISEASE died at SAUGATUCK TOWNSHIP</t>
  </si>
  <si>
    <t>03W-16-4</t>
  </si>
  <si>
    <t>age 9m,  of OLD AGE died at PNEUMONIA</t>
  </si>
  <si>
    <t>Ethel</t>
  </si>
  <si>
    <t>0DS-0-08W-103-4</t>
  </si>
  <si>
    <t>age 44, CARCINOMA, died Casco</t>
  </si>
  <si>
    <t>Eva</t>
  </si>
  <si>
    <t>03W-16-5</t>
  </si>
  <si>
    <t>age 6m,  of VOLCULUS died at CASCO</t>
  </si>
  <si>
    <t>Everet Leland</t>
  </si>
  <si>
    <t>03W-16-3</t>
  </si>
  <si>
    <t>Lillian H.</t>
  </si>
  <si>
    <t>0DS-0-08W-103-5</t>
  </si>
  <si>
    <t>age 86, CARDIO VASCULAR ACCIDENT, died South Haven</t>
  </si>
  <si>
    <t>Otis</t>
  </si>
  <si>
    <t>03W-16-1</t>
  </si>
  <si>
    <t>age 65,  of APPENDICITIS died at CASCO</t>
  </si>
  <si>
    <t>03W-15-1</t>
  </si>
  <si>
    <t>age 67,  of OLD AGE died at SAUGATUCK</t>
  </si>
  <si>
    <t>03W-15-3</t>
  </si>
  <si>
    <t>age 67,  of CHRONIC HEART died at CASCO</t>
  </si>
  <si>
    <t>Kaufman</t>
  </si>
  <si>
    <t>Dorothea</t>
  </si>
  <si>
    <t>08W-80-2</t>
  </si>
  <si>
    <t>age 64,  of METASTATIC CARCINOMA died at HOLLAND</t>
  </si>
  <si>
    <t>Jean H.</t>
  </si>
  <si>
    <t>08W-80-3</t>
  </si>
  <si>
    <t>age 87,  of VENTRICULAR ARREST died at ALLEGAN COUNTY</t>
  </si>
  <si>
    <t>Kean</t>
  </si>
  <si>
    <t>Vera</t>
  </si>
  <si>
    <t>Plummer</t>
  </si>
  <si>
    <t>0DS-0-07W-99-4</t>
  </si>
  <si>
    <t>Kegan</t>
  </si>
  <si>
    <t>Sgt. Frank</t>
  </si>
  <si>
    <t>02E-5-5</t>
  </si>
  <si>
    <t>GRAVESTONE SAYS KIGGINS, CO. F 3RD N.Y LA</t>
  </si>
  <si>
    <t>Kelly</t>
  </si>
  <si>
    <t>Leo</t>
  </si>
  <si>
    <t>Kenney</t>
  </si>
  <si>
    <t>Richard P.</t>
  </si>
  <si>
    <t>00D-3-5</t>
  </si>
  <si>
    <t>age 53, - died at CORAL GABLES, WWII VETERAN</t>
  </si>
  <si>
    <t>S</t>
  </si>
  <si>
    <t>Kenton</t>
  </si>
  <si>
    <t>01W-11-5</t>
  </si>
  <si>
    <t>01W-11-4</t>
  </si>
  <si>
    <t>Kermand</t>
  </si>
  <si>
    <t>Anne</t>
  </si>
  <si>
    <t>age 88,  of VENTRICUALR FIBRILATION died at GRAND RAPIDS</t>
  </si>
  <si>
    <t>04W-6-1</t>
  </si>
  <si>
    <t>age 10,  of SCARLETT FEVER died at SAUGATUCK TOWNSHIP</t>
  </si>
  <si>
    <t>Taylor</t>
  </si>
  <si>
    <t>04E-16-2</t>
  </si>
  <si>
    <t>age 1m,  of CANCER died at DOUGLAS</t>
  </si>
  <si>
    <t>Thebault</t>
  </si>
  <si>
    <t>06E-8-3</t>
  </si>
  <si>
    <t>age 82,  of CHRONIC VASCULAR DISEASE died at SAUGATUCK TOWNSHIP</t>
  </si>
  <si>
    <t>06E-8-2</t>
  </si>
  <si>
    <t>05E-0-9</t>
  </si>
  <si>
    <t>age 1d,  of STILLBORN, POTTERS FIELD</t>
  </si>
  <si>
    <t>Gladys L.</t>
  </si>
  <si>
    <t>Masse</t>
  </si>
  <si>
    <t>09W-31-4</t>
  </si>
  <si>
    <t>age 57,  of MYOCARDITIS died at DOUGLAS</t>
  </si>
  <si>
    <t>Walter Devere</t>
  </si>
  <si>
    <t>09W-31-5</t>
  </si>
  <si>
    <t>Tech 5 US Army WWII</t>
  </si>
  <si>
    <t>age 66,  of RESPIRATORY ARREST died at DOUGLAS, Veteran</t>
  </si>
  <si>
    <t>03W-12-2</t>
  </si>
  <si>
    <t>age 84,  of OLD AGE died at SAUGATUCK</t>
  </si>
  <si>
    <t>F</t>
  </si>
  <si>
    <t>03W-12-3</t>
  </si>
  <si>
    <t>Twp says d. Apr. 3</t>
  </si>
  <si>
    <t>age 27,  of PNEUMONIA died at SAUGATUCK TOWNSHIP</t>
  </si>
  <si>
    <t>Franz</t>
  </si>
  <si>
    <t>00A-10-2</t>
  </si>
  <si>
    <t>age 71,  of UREMIA died at DOUGLAS, WWII VETERAN</t>
  </si>
  <si>
    <t>03W-12-1</t>
  </si>
  <si>
    <t>58y 7m 11d, wife of C.L. Thompson</t>
  </si>
  <si>
    <t>age 58, - died at SAUGATUCK TOWNSHIP</t>
  </si>
  <si>
    <t>03W-12-4</t>
  </si>
  <si>
    <t>age 85, - died at PLAINWELL</t>
  </si>
  <si>
    <t>Wilbur</t>
  </si>
  <si>
    <t>03W-12-5</t>
  </si>
  <si>
    <t>age 88,  of MYOCARDITIS died at ALLEGAN</t>
  </si>
  <si>
    <t>Thorpe</t>
  </si>
  <si>
    <t>Marguerite J.</t>
  </si>
  <si>
    <t>00A-10-1</t>
  </si>
  <si>
    <t>age 60,  of CARCIMOTOSIS died at DOUGLAS HOSPITAL, WWII Veteran</t>
  </si>
  <si>
    <t>Tinker</t>
  </si>
  <si>
    <t>04W-14-1</t>
  </si>
  <si>
    <t>age 81,  of SENILE DECAY died at SAUGATUCK TOWNSHIP, WWII Veteran</t>
  </si>
  <si>
    <t>Bess M.</t>
  </si>
  <si>
    <t>00A-9-3</t>
  </si>
  <si>
    <t>age 92,  of CEREBRAL THROMBROSIS died at GRAND RAPIDS</t>
  </si>
  <si>
    <t>George B.</t>
  </si>
  <si>
    <t>09W-47-5</t>
  </si>
  <si>
    <t>age 87, - died at SOUTH BEND</t>
  </si>
  <si>
    <t>Hanna Matilda</t>
  </si>
  <si>
    <t>Mortenson</t>
  </si>
  <si>
    <t>02E-20-2</t>
  </si>
  <si>
    <t>age 86,  of EXHAUSTION FROM INDIGESTION died at YPSILANTI</t>
  </si>
  <si>
    <t>09W-47-3</t>
  </si>
  <si>
    <t>Mrs. Geo. (Barbara)</t>
  </si>
  <si>
    <t>09W-47-4</t>
  </si>
  <si>
    <t>age 74, - died at SOUTH BEND</t>
  </si>
  <si>
    <t>02E-20-1</t>
  </si>
  <si>
    <t>William G.</t>
  </si>
  <si>
    <t>02E-20-3</t>
  </si>
  <si>
    <t>age 51,  of EXHAUSTION &amp; EXPOSURE died at SAUGATUCK, 1ST COLORADO INFANTRY</t>
  </si>
  <si>
    <t>Tomburse</t>
  </si>
  <si>
    <t>Phillip</t>
  </si>
  <si>
    <t>02E-2-5</t>
  </si>
  <si>
    <t>Tornga</t>
  </si>
  <si>
    <t>Nancy G.</t>
  </si>
  <si>
    <t>00A-7-3</t>
  </si>
  <si>
    <t>age 49,  of CARDIOVASCULAR DISEASE died at LEE TOWNSHIP, BM 2 US NAVY</t>
  </si>
  <si>
    <t>Troutman</t>
  </si>
  <si>
    <t>10W-46-1</t>
  </si>
  <si>
    <t>10W-45-1</t>
  </si>
  <si>
    <t>age 11d,  of CEREBRAL HEMORRHAGE died at HOLLAND</t>
  </si>
  <si>
    <t>Lorraine</t>
  </si>
  <si>
    <t>10W-46-2</t>
  </si>
  <si>
    <t>Marker says March 17</t>
  </si>
  <si>
    <t>age 1m,  of REPORT ON AUTOPSY died at DOUGLAS</t>
  </si>
  <si>
    <t>Tucker</t>
  </si>
  <si>
    <t>00E-1-2</t>
  </si>
  <si>
    <t>00E-1-1</t>
  </si>
  <si>
    <t>age 66,  of CARDIAC died at HOLLAND, Korean Veteran</t>
  </si>
  <si>
    <t>Sarah L.</t>
  </si>
  <si>
    <t>02W-25-5</t>
  </si>
  <si>
    <t>age 39, Consumption</t>
  </si>
  <si>
    <t>Heath</t>
  </si>
  <si>
    <t>06W-9-2</t>
  </si>
  <si>
    <t>age 82,  of OLD AGE died at DOUGLAS</t>
  </si>
  <si>
    <t>06W-9-1</t>
  </si>
  <si>
    <t>age 85,  of OLD AGE died at DOUGLAS, CIVIL WAR VETERAN</t>
  </si>
  <si>
    <t>Tuttle</t>
  </si>
  <si>
    <t>02W-2-4</t>
  </si>
  <si>
    <t>age 8m, - died at SAUGATUCK, DAUGHTER OF MRS. TUTTLE, Twp lists as "Baby Tuttle"</t>
  </si>
  <si>
    <t>02W-2-5</t>
  </si>
  <si>
    <t>- - died at DOUGLAS, Twp lists as "Mrs Tuttle"</t>
  </si>
  <si>
    <t>Ulmen</t>
  </si>
  <si>
    <t>Anthony John</t>
  </si>
  <si>
    <t>06E-7-4</t>
  </si>
  <si>
    <t>age 86,  of CHRONIC PULMONARY DISEASE died at HOLLAND</t>
  </si>
  <si>
    <t>06E-7-5</t>
  </si>
  <si>
    <t>age 83,  of OLD AGE died at CHICAGO</t>
  </si>
  <si>
    <t>Rose Amelia</t>
  </si>
  <si>
    <t>age 87,  of ARTERIO SCLEROTIC HEART DIS. died at ALLEGAN</t>
  </si>
  <si>
    <t>Updikes</t>
  </si>
  <si>
    <t>02W-10-5</t>
  </si>
  <si>
    <t>age 4m, - died at DOUGLAS</t>
  </si>
  <si>
    <t>Upson</t>
  </si>
  <si>
    <t>01E-4-3</t>
  </si>
  <si>
    <t>age 33, - died at DOUGLAS</t>
  </si>
  <si>
    <t>0DS-0-01E-4-1</t>
  </si>
  <si>
    <t>VETERAN</t>
  </si>
  <si>
    <t>Upton</t>
  </si>
  <si>
    <t>0DS-0-11W-92-1</t>
  </si>
  <si>
    <t>68 y 9 m 24 d</t>
  </si>
  <si>
    <t>age 68, CARCINOMA, died Ganges</t>
  </si>
  <si>
    <t>Van Buren</t>
  </si>
  <si>
    <t>02W-9-1</t>
  </si>
  <si>
    <t>Van Den Bosch</t>
  </si>
  <si>
    <t>00D-6-6</t>
  </si>
  <si>
    <t>age 71,  of ACUTE MYOCARDIAL INFRACTION died at HOLLAND</t>
  </si>
  <si>
    <t>D. Maxine</t>
  </si>
  <si>
    <t>00D-6-5</t>
  </si>
  <si>
    <t>age 76,  of MULLERIAN CANCER died at HOLLAND</t>
  </si>
  <si>
    <t>Van Dyke</t>
  </si>
  <si>
    <t>0DS-0-03W-16-3</t>
  </si>
  <si>
    <t>age 56, CASCO, TWP</t>
  </si>
  <si>
    <t>Van Syckel</t>
  </si>
  <si>
    <t>12W-42-1</t>
  </si>
  <si>
    <t>age 80,  of HEART FAILURE died at DOUGLAS</t>
  </si>
  <si>
    <t>12W-41-4</t>
  </si>
  <si>
    <t>age 93,  of ARTERIOSCLEROTIC HEART DIS. died at KENT COUNTY, Veteran</t>
  </si>
  <si>
    <t>Louisa C.</t>
  </si>
  <si>
    <t>12W-41-3</t>
  </si>
  <si>
    <t>age 77,  of BRAIN HEMORRHAGE died at DOUGLAS</t>
  </si>
  <si>
    <t>Mrs. Emma</t>
  </si>
  <si>
    <t>Seaman</t>
  </si>
  <si>
    <t>12W-42-2</t>
  </si>
  <si>
    <t>age 83,  of OLD AGE died at DOUGLAS</t>
  </si>
  <si>
    <t>Van Valkenburg</t>
  </si>
  <si>
    <t>01E-24-5</t>
  </si>
  <si>
    <t>age 83,  of ASTERIS SCLEROSIS died at SAUGATUCK TOWNSHIP</t>
  </si>
  <si>
    <t>0DS-0-01E-24-1</t>
  </si>
  <si>
    <t>age 8, LAZERPPE</t>
  </si>
  <si>
    <t>01E-24-3</t>
  </si>
  <si>
    <t>age 33,  of HEART DISEASE died at WASHINGTON</t>
  </si>
  <si>
    <t>0DS-0-01E-24-4</t>
  </si>
  <si>
    <t>age 20, DROWNING</t>
  </si>
  <si>
    <t>0DS-0-01E-24-2</t>
  </si>
  <si>
    <t>age 1, Twp record says d. May 30, 1893</t>
  </si>
  <si>
    <t>age 91,  of SENILITY died at GANGES TOWNSHIP</t>
  </si>
  <si>
    <t>Van Wieren</t>
  </si>
  <si>
    <t>00I-2-1</t>
  </si>
  <si>
    <t>Timothy</t>
  </si>
  <si>
    <t>Vandermolen</t>
  </si>
  <si>
    <t>Grace M.</t>
  </si>
  <si>
    <t>03E-27-3</t>
  </si>
  <si>
    <t>age 74, - died at INDIANAPOLIS</t>
  </si>
  <si>
    <t>VanDragt</t>
  </si>
  <si>
    <t>08W-143-2</t>
  </si>
  <si>
    <t>age 63,  of CANCER died at SAUGATUCK TOWNSHIP</t>
  </si>
  <si>
    <t>Vandragt</t>
  </si>
  <si>
    <t>08W-143-1</t>
  </si>
  <si>
    <t>age 88,  of BRONCHIAL PNEUMONIA died at DOUGLAS</t>
  </si>
  <si>
    <t>Mable S.</t>
  </si>
  <si>
    <t>08W-143-3</t>
  </si>
  <si>
    <t>age 18,  of PNEUMONIA died at SAUGATUCK</t>
  </si>
  <si>
    <t>Roy Edward</t>
  </si>
  <si>
    <t>08W-144-1</t>
  </si>
  <si>
    <t>age 66,  of SKULL FRACTURE died at DOUGLAS</t>
  </si>
  <si>
    <t>Varga</t>
  </si>
  <si>
    <t>00D-4-3</t>
  </si>
  <si>
    <t>age 73,  of CEREBRAL VASCULAR ACCIDENT died at DOUGLAS&amp;lt; WWI Veteran</t>
  </si>
  <si>
    <t>00D-4-2</t>
  </si>
  <si>
    <t>age 85,  of MYOCARDIAL INFRACTION died at DOUGLAS</t>
  </si>
  <si>
    <t>Vasil</t>
  </si>
  <si>
    <t>PFC Co B. 329th Inf, WWI PH</t>
  </si>
  <si>
    <t>Veherveld</t>
  </si>
  <si>
    <t>06E-0-11</t>
  </si>
  <si>
    <t>age 1m, - died at DOUGLAS, POTTERS FIELD</t>
  </si>
  <si>
    <t>Ver Hage</t>
  </si>
  <si>
    <t>02W-5-2</t>
  </si>
  <si>
    <t>Wife of Peter Ver Hage</t>
  </si>
  <si>
    <t>Vickery</t>
  </si>
  <si>
    <t>01E-22-4</t>
  </si>
  <si>
    <t>age 64,  of GALL BLADDER died at FENNVILLE</t>
  </si>
  <si>
    <t>Vohlken</t>
  </si>
  <si>
    <t>Vosberg</t>
  </si>
  <si>
    <t>age 8m,  of ENTRITIIS died at DOUGLAS</t>
  </si>
  <si>
    <t>Voss</t>
  </si>
  <si>
    <t>Anna A.</t>
  </si>
  <si>
    <t>0DS-0-11W-92-4</t>
  </si>
  <si>
    <t>age 74, ACUTE VENTRICULATION FIB., died Fennville</t>
  </si>
  <si>
    <t>04W-11-1</t>
  </si>
  <si>
    <t>George A.</t>
  </si>
  <si>
    <t>0DS-0-11W-92-5</t>
  </si>
  <si>
    <t>age 75, ACUTE MYOCARIAL INFARCTION</t>
  </si>
  <si>
    <t>04W-11-2</t>
  </si>
  <si>
    <t>age 80,  of OLD AGE died at SAUGATUCK TOWNSHIP</t>
  </si>
  <si>
    <t>Ocie B.</t>
  </si>
  <si>
    <t>04W-11-4</t>
  </si>
  <si>
    <t>age 61, - died at SAUGATUCK TOWNSHIP</t>
  </si>
  <si>
    <t>Waddell</t>
  </si>
  <si>
    <t>08W-124-4</t>
  </si>
  <si>
    <t>age 89,  of CEREBRAL HEMORRHAGE died at DOUGLAS</t>
  </si>
  <si>
    <t>Sara</t>
  </si>
  <si>
    <t>08W-124-5</t>
  </si>
  <si>
    <t>age 67,  of CEREBRAL HEMORRHAGE died at DOUGLAS</t>
  </si>
  <si>
    <t>01E-13-2</t>
  </si>
  <si>
    <t>04W-5-5</t>
  </si>
  <si>
    <t>age 96,  of OLD AGE died at CO. HOSPITAL</t>
  </si>
  <si>
    <t>02W-13-3</t>
  </si>
  <si>
    <t>age 57, - died at OAK PARK, ILLINOIS</t>
  </si>
  <si>
    <t>Johnathon</t>
  </si>
  <si>
    <t>01E-13-1</t>
  </si>
  <si>
    <t>Lizzie Etta</t>
  </si>
  <si>
    <t>04W-5-3</t>
  </si>
  <si>
    <t>age 84,  of CEREBRAL EPILEPSY died at DOUGLAS</t>
  </si>
  <si>
    <t>Madeline</t>
  </si>
  <si>
    <t>02W-13-4</t>
  </si>
  <si>
    <t>age 69,  of COROANARY THROMBOSIS died at OAK PARK, ILLINOIS</t>
  </si>
  <si>
    <t>01E-13-4</t>
  </si>
  <si>
    <t>age 7m,  of SCROFULA died at SAUGATUCK</t>
  </si>
  <si>
    <t>Twain</t>
  </si>
  <si>
    <t>01E-13-3</t>
  </si>
  <si>
    <t>age 3m, - died at DOUGLAS</t>
  </si>
  <si>
    <t>Waldo</t>
  </si>
  <si>
    <t>02W-19-2</t>
  </si>
  <si>
    <t>02W-19-3</t>
  </si>
  <si>
    <t>Jan 22 per twp record</t>
  </si>
  <si>
    <t>of PNEUMONIA died at SAUGATUCK TOWNSHIP, CO. A 15TH INFANTRY</t>
  </si>
  <si>
    <t>02W-19-1</t>
  </si>
  <si>
    <t>age 8m, - died at DOUGLAS</t>
  </si>
  <si>
    <t>05E-13-4</t>
  </si>
  <si>
    <t>age 75,  of ACUTE MYOCARDIAL INFARCTION died at GANGES</t>
  </si>
  <si>
    <t>03E-15-1</t>
  </si>
  <si>
    <t>age 20, - died at CHICAGO</t>
  </si>
  <si>
    <t>Ancil</t>
  </si>
  <si>
    <t>age 88,  of PNEUMONIA died at CEDAR FALLS, IOWA, CIVIL WAR VETERAN</t>
  </si>
  <si>
    <t>05W-14-2</t>
  </si>
  <si>
    <t>age 1, - died at DOUGLAS, ILLEGITIMATE INFANT OF ADELINE WALKER</t>
  </si>
  <si>
    <t>Baby John</t>
  </si>
  <si>
    <t>05E-13-1, Douglas Cemetery Section 32 Lot 13 - 1</t>
  </si>
  <si>
    <t>age 66,  of ACUTE INDIGESTION died at GANGES</t>
  </si>
  <si>
    <t>09W-71-1</t>
  </si>
  <si>
    <t>age 71,  of CEREBRAL HEMMORHAGE died at HOLT</t>
  </si>
  <si>
    <t>Douglas Cemetery Section 32, lot 13- 4</t>
  </si>
  <si>
    <t>Douglas Cemetery Section 32 ' Lot 13 - 3</t>
  </si>
  <si>
    <t>Maria I.</t>
  </si>
  <si>
    <t>Slagel</t>
  </si>
  <si>
    <t>05E-13-2, Douglas Cemetery Section 32 Lot 13 - 2</t>
  </si>
  <si>
    <t>age 83,  of SENILITY died at GANGES</t>
  </si>
  <si>
    <t>08W-79-1</t>
  </si>
  <si>
    <t>age 55,  of JAUNDICE died at DOUGLAS</t>
  </si>
  <si>
    <t>Emma L.</t>
  </si>
  <si>
    <t>02W-7-3</t>
  </si>
  <si>
    <t>age 79,  of CANCER died at CHICAGO</t>
  </si>
  <si>
    <t>02W-1-1</t>
  </si>
  <si>
    <t>02W-1-2</t>
  </si>
  <si>
    <t>age 73,  of BRIGHTS DISEASE died at DOUGLAS</t>
  </si>
  <si>
    <t>Walz</t>
  </si>
  <si>
    <t>03W-7-2</t>
  </si>
  <si>
    <t>age 71,  of MYOCARDITIS died at FENNVILLE</t>
  </si>
  <si>
    <t>Mac Donald</t>
  </si>
  <si>
    <t>01W-27-2</t>
  </si>
  <si>
    <t>age 83,  of CEREBRAL HEMORRHAGE died at DOUGLAS</t>
  </si>
  <si>
    <t>Belva Roe</t>
  </si>
  <si>
    <t>11W-110-3</t>
  </si>
  <si>
    <t>Donald Roary</t>
  </si>
  <si>
    <t>0DS-0-11W-109-4</t>
  </si>
  <si>
    <t>age 76, HEART FAILURE, died South Haven</t>
  </si>
  <si>
    <t>Edward C.</t>
  </si>
  <si>
    <t>01W-27-3</t>
  </si>
  <si>
    <t>James G.</t>
  </si>
  <si>
    <t>01W-26-1</t>
  </si>
  <si>
    <t>age 81,  of EPILEPSY died at ALLEGAN</t>
  </si>
  <si>
    <t>01W-26-3</t>
  </si>
  <si>
    <t>age 72,  of MYOCARDITIS died at DOUGLAS</t>
  </si>
  <si>
    <t>11W-110-4</t>
  </si>
  <si>
    <t>age 67,  of CARDIO PULMONARY DECOMP. died at GRAND RAPIDS</t>
  </si>
  <si>
    <t>age 91,  of RENAL FAILURE died at HOLLAND</t>
  </si>
  <si>
    <t>0DS-0-11W-86-1</t>
  </si>
  <si>
    <t>age 95, GANGARENE VASCULAR DISEASE, died Holland</t>
  </si>
  <si>
    <t>11W-109-2</t>
  </si>
  <si>
    <t>age 95,  of MYOCARDIAL DECOMPENSATION died at CASCO TOWNSHIP</t>
  </si>
  <si>
    <t>0DS-0-11W-86-5</t>
  </si>
  <si>
    <t>age 73, CORONARY THROMBOSIS, died Allegan</t>
  </si>
  <si>
    <t>01W-26-2</t>
  </si>
  <si>
    <t>11W-109-3</t>
  </si>
  <si>
    <t>age 84,  of ACUTE HEART BLOCK died at VAN BUREN COUNTY</t>
  </si>
  <si>
    <t>Warner</t>
  </si>
  <si>
    <t>Leona R.</t>
  </si>
  <si>
    <t>02W-27-1</t>
  </si>
  <si>
    <t>age 62,  of MYOCARDIAL INFARCTION died at SPRING LAKE</t>
  </si>
  <si>
    <t>10W-70-4</t>
  </si>
  <si>
    <t>Whipple</t>
  </si>
  <si>
    <t>08W-118-3</t>
  </si>
  <si>
    <t>age 77,  of SEPSIS CARC. OF GROIN &amp; PUBIS died at PLAINWELL</t>
  </si>
  <si>
    <t>04W-26-1</t>
  </si>
  <si>
    <t>01E-7-5</t>
  </si>
  <si>
    <t>age 71,  of MALIGNANT ENLARGEMENT LIVER died at CHICAGO</t>
  </si>
  <si>
    <t>04W-25-2</t>
  </si>
  <si>
    <t>age 48,  of STOMACH TROUBLE died at SAUGATUCK</t>
  </si>
  <si>
    <t>04W-25-3</t>
  </si>
  <si>
    <t>age 89,  of MYOCARDITIS died at GRAND RAPIDS</t>
  </si>
  <si>
    <t>04W-26-5</t>
  </si>
  <si>
    <t>age 83, - died at DOUGLAS</t>
  </si>
  <si>
    <t>04W-26-4</t>
  </si>
  <si>
    <t>age 71,  of DROPSY died at SAUGATUCK</t>
  </si>
  <si>
    <t>01E-7-1</t>
  </si>
  <si>
    <t>01E-7-3</t>
  </si>
  <si>
    <t>age 86, - died at JACKSON</t>
  </si>
  <si>
    <t>04W-13-4</t>
  </si>
  <si>
    <t>age 29,  of POISON died at MANILUS</t>
  </si>
  <si>
    <t>Washburn</t>
  </si>
  <si>
    <t>01E-11-4</t>
  </si>
  <si>
    <t>Not included in Twp Office</t>
  </si>
  <si>
    <t>Wasil</t>
  </si>
  <si>
    <t>0DS-0-04E-26-2</t>
  </si>
  <si>
    <t>age 66, MYOCARDIAL INSUFFICIENCY, VETERAN</t>
  </si>
  <si>
    <t>Weaver</t>
  </si>
  <si>
    <t>Moener</t>
  </si>
  <si>
    <t>06E-0-10</t>
  </si>
  <si>
    <t>age 19, - died at DOUGLAS, POTTERS FIELD</t>
  </si>
  <si>
    <t>Tibbetts Dietrich</t>
  </si>
  <si>
    <t>02E-3-4</t>
  </si>
  <si>
    <t>age 72,  of SENILITY died at GRAND RAPIDS</t>
  </si>
  <si>
    <t>Roderick</t>
  </si>
  <si>
    <t>01W-18-3</t>
  </si>
  <si>
    <t>age 1,  of ENRITIS died at SAUGATUCK TOWNSHIP</t>
  </si>
  <si>
    <t>Alzora</t>
  </si>
  <si>
    <t>01E-28-1</t>
  </si>
  <si>
    <t>age 1d,  of LACK OF VITALITY died at SAUGATUCK</t>
  </si>
  <si>
    <t>0DS-0-01E-28-1</t>
  </si>
  <si>
    <t>age 1, LACK OF VITALITY</t>
  </si>
  <si>
    <t>0DS-0-01E-28-2</t>
  </si>
  <si>
    <t>Carol M.</t>
  </si>
  <si>
    <t>0DS-0-01E-27-4</t>
  </si>
  <si>
    <t>age 68, HYPERTENSIVE CARDIO VAS. DIS., died Kent Co.</t>
  </si>
  <si>
    <t>Charles A.</t>
  </si>
  <si>
    <t>00A-11-4</t>
  </si>
  <si>
    <t>age 71,  of LACERATION OF VENTRICLE died at SAUGATUCK TOWNSHIP</t>
  </si>
  <si>
    <t>Bossard</t>
  </si>
  <si>
    <t>0DS-0-01E-25-5</t>
  </si>
  <si>
    <t>age 79, PARALYSIS</t>
  </si>
  <si>
    <t>Eva N.</t>
  </si>
  <si>
    <t>age 74,  of CEREBRAL THROMBOSIS died at HOLLAND</t>
  </si>
  <si>
    <t>0DS-0-01E-26-5</t>
  </si>
  <si>
    <t>age 8 days</t>
  </si>
  <si>
    <t>Henry Arthur</t>
  </si>
  <si>
    <t>0DS-0-01E-27-2</t>
  </si>
  <si>
    <t>age 81, UREMIA, died Holland</t>
  </si>
  <si>
    <t>Horace G.</t>
  </si>
  <si>
    <t>09W-156-3</t>
  </si>
  <si>
    <t>age 75, - died at SAUGATUCK TOWNSHIP</t>
  </si>
  <si>
    <t>Winifred</t>
  </si>
  <si>
    <t>0DS-0-01E-26-4</t>
  </si>
  <si>
    <t>age 83, CEREBRAL THROMBOSIS, died Laketown Twp</t>
  </si>
  <si>
    <t>0DS-0-01E-27-3</t>
  </si>
  <si>
    <t>age 46, POLIO</t>
  </si>
  <si>
    <t>Walters</t>
  </si>
  <si>
    <t>0DS-0-01E-25-1</t>
  </si>
  <si>
    <t>age 3, SCARLETT FEVER</t>
  </si>
  <si>
    <t>Osa</t>
  </si>
  <si>
    <t>Ford</t>
  </si>
  <si>
    <t>0DS-0-01E-23-2</t>
  </si>
  <si>
    <t>age 63</t>
  </si>
  <si>
    <t>Haigh</t>
  </si>
  <si>
    <t>0DS-0-01E-27-1</t>
  </si>
  <si>
    <t>age 68, CEREBRAL THROMBOSIS</t>
  </si>
  <si>
    <t>01E-28-2</t>
  </si>
  <si>
    <t>age 77,  of HYPOSTATIC PNEUMONIA died at LAMONT</t>
  </si>
  <si>
    <t>Williard</t>
  </si>
  <si>
    <t>0DS-0-01E-25-3</t>
  </si>
  <si>
    <t>age 12, SCARLETT FEVER</t>
  </si>
  <si>
    <t>Whaler Campbell</t>
  </si>
  <si>
    <t>Julian</t>
  </si>
  <si>
    <t>03W-1-2</t>
  </si>
  <si>
    <t>age 75,  of DIABETES died at DOUGLAS</t>
  </si>
  <si>
    <t>Wheaton</t>
  </si>
  <si>
    <t>Helen &amp; Harad</t>
  </si>
  <si>
    <t>01W-28-1</t>
  </si>
  <si>
    <t>08W-118-5</t>
  </si>
  <si>
    <t>age 69,  of CANCER died at DOUGLAS</t>
  </si>
  <si>
    <t>Frank W.</t>
  </si>
  <si>
    <t>04W-4-1</t>
  </si>
  <si>
    <t>age 34,  of BRIGHTS DISEASE died at DOUGLAS, 5TH MI INFANTRY</t>
  </si>
  <si>
    <t>Perry</t>
  </si>
  <si>
    <t>08W-118-4</t>
  </si>
  <si>
    <t>age 84,  of BRONCHIAL PNEUMONIA died at DOUGLAS</t>
  </si>
  <si>
    <t>Caroline Elizabeth</t>
  </si>
  <si>
    <t>06E-9-2</t>
  </si>
  <si>
    <t>age 77, - died at SAUGATUCK</t>
  </si>
  <si>
    <t>05E-0-5</t>
  </si>
  <si>
    <t>age 68,  of HEART ATTACK died at DOUGLAS, POTTERS FIELD</t>
  </si>
  <si>
    <t>02E-10-1</t>
  </si>
  <si>
    <t>06E-9-3</t>
  </si>
  <si>
    <t>Co L 5th Mich Cav&lt;br&gt;Custer's Michigan Brigade</t>
  </si>
  <si>
    <t>age 87,  of PNEUMONIA died at GRAND RAPIDS, CIVIL WAR VETERAN</t>
  </si>
  <si>
    <t>Whitehouse</t>
  </si>
  <si>
    <t>Whitemyer</t>
  </si>
  <si>
    <t>04W-18-4</t>
  </si>
  <si>
    <t>age 45,  of HEART DISEASE died at ALLEGAN</t>
  </si>
  <si>
    <t>Wicks</t>
  </si>
  <si>
    <t>Holtz</t>
  </si>
  <si>
    <t>04W-18-2</t>
  </si>
  <si>
    <t>age 82, - died at FLINT</t>
  </si>
  <si>
    <t>Estella</t>
  </si>
  <si>
    <t>04W-17-3</t>
  </si>
  <si>
    <t>age 9m,  of TEETHING died at DOUGLAS</t>
  </si>
  <si>
    <t>Fernand S.</t>
  </si>
  <si>
    <t>05W-18-1</t>
  </si>
  <si>
    <t>age 72,  of HEMORRHAGE ULCER died at DOUGLAS</t>
  </si>
  <si>
    <t>J. L.</t>
  </si>
  <si>
    <t>04W-17-4</t>
  </si>
  <si>
    <t>age 82,  of OLD AGE died at MANLIUS</t>
  </si>
  <si>
    <t>Fredrica</t>
  </si>
  <si>
    <t>04W-17-5</t>
  </si>
  <si>
    <t>age 77,  of OLD AGE died at SAUGATUCK TOWNSHIP, Township lists as "Lutrick Wicks"</t>
  </si>
  <si>
    <t>04E-18-5</t>
  </si>
  <si>
    <t>age 64,  of CEREBRAL HEMMORAGE died at MANILUS</t>
  </si>
  <si>
    <t>Herman L.</t>
  </si>
  <si>
    <t>03E-17-3</t>
  </si>
  <si>
    <t>age 82,  of CAPILARY BRONCHITIS died at SAUGATUCK</t>
  </si>
  <si>
    <t>04W-17-2</t>
  </si>
  <si>
    <t>age 27d,  of CHOLERA INFANTUM died at DOUGLAS</t>
  </si>
  <si>
    <t>Maria Johanna F.</t>
  </si>
  <si>
    <t>04W-17-1</t>
  </si>
  <si>
    <t>age 1m,  of FITTS died at DOUGLAS</t>
  </si>
  <si>
    <t>00D-9-4</t>
  </si>
  <si>
    <t>00D-9-5</t>
  </si>
  <si>
    <t>age 75,  of LIVER CARCINOMA died at HOLLAND, WWII VETERAN</t>
  </si>
  <si>
    <t>Robert Scott</t>
  </si>
  <si>
    <t>00D-9-3</t>
  </si>
  <si>
    <t>age 26,  of GUNSHOT WOUND TO HEAD died at SAUGATUCK</t>
  </si>
  <si>
    <t>05W-17-3</t>
  </si>
  <si>
    <t>Selma</t>
  </si>
  <si>
    <t>03W-17-2</t>
  </si>
  <si>
    <t>age 64,  of PARALYSIS died at SAUGATUCK</t>
  </si>
  <si>
    <t>William F.</t>
  </si>
  <si>
    <t>05W-17-2</t>
  </si>
  <si>
    <t>age 75,  of BRONCHIAL HEMORRHAGE died at DOUGLAS</t>
  </si>
  <si>
    <t>Wiegert</t>
  </si>
  <si>
    <t>04W-12-4</t>
  </si>
  <si>
    <t>04W-12-1</t>
  </si>
  <si>
    <t>age 71,  of CORONARY THROMBOSIS died at CHICAGO</t>
  </si>
  <si>
    <t>04W-12-3</t>
  </si>
  <si>
    <t>age 64,  of MYOCARDITIS died at SAUGATUCK TOWNSHIP</t>
  </si>
  <si>
    <t>04W-12-5</t>
  </si>
  <si>
    <t>age 45,  of ABSESSED LIVER KIDNEYS died at DOUGLAS</t>
  </si>
  <si>
    <t>04W-12-2</t>
  </si>
  <si>
    <t>age 24,  of BRIGHTS DISEASE died at DOUGLAS</t>
  </si>
  <si>
    <t>Albert A.</t>
  </si>
  <si>
    <t>00O-59-1</t>
  </si>
  <si>
    <t>age 74, - died at FENNVILLE, VETERAN</t>
  </si>
  <si>
    <t>Wiley</t>
  </si>
  <si>
    <t>Bertie</t>
  </si>
  <si>
    <t>03W-3-1</t>
  </si>
  <si>
    <t>03W-3-3</t>
  </si>
  <si>
    <t>age 90,  of OLD AGE died at DOUGLAS</t>
  </si>
  <si>
    <t>03W-4-4</t>
  </si>
  <si>
    <t>Homer</t>
  </si>
  <si>
    <t>03W-3-2</t>
  </si>
  <si>
    <t>03W-4-3</t>
  </si>
  <si>
    <t>daughter of F.E. and R.B. Wiley</t>
  </si>
  <si>
    <t>age 19,  of PULMONARY TUBERCOLOSIS died at SAUGATUCK</t>
  </si>
  <si>
    <t>Lucy Anne</t>
  </si>
  <si>
    <t>03W-3-5</t>
  </si>
  <si>
    <t>age 68,  of BRONCHIAL PNEUMONIA died at ANN ARBOR</t>
  </si>
  <si>
    <t>Retta</t>
  </si>
  <si>
    <t>Bristol</t>
  </si>
  <si>
    <t>Wiliams</t>
  </si>
  <si>
    <t>Florenece</t>
  </si>
  <si>
    <t>09W-31-2</t>
  </si>
  <si>
    <t>Rudolf</t>
  </si>
  <si>
    <t>09W-31-1</t>
  </si>
  <si>
    <t>age 78,  of CARCINOMA died at DOUGLAS HOSPITAL</t>
  </si>
  <si>
    <t>Ann E</t>
  </si>
  <si>
    <t>0DS-0-H-7-1</t>
  </si>
  <si>
    <t>age 60</t>
  </si>
  <si>
    <t>10W-107-3</t>
  </si>
  <si>
    <t>Calkins Brunson</t>
  </si>
  <si>
    <t>02E-15-2</t>
  </si>
  <si>
    <t>10W-128-4</t>
  </si>
  <si>
    <t>age 75,  of PULMONARY CONGESTION ANOXIA died at DOUGLAS, VETERAN</t>
  </si>
  <si>
    <t>Charles D.</t>
  </si>
  <si>
    <t>00D-4-6</t>
  </si>
  <si>
    <t>MOMM 2 US Navy WWII</t>
  </si>
  <si>
    <t>age 58,  of MEDULLARY FAILURE died at DOUGLAS</t>
  </si>
  <si>
    <t>02E-15-3</t>
  </si>
  <si>
    <t>age 57,  of APPENDICITIS died at FLINT</t>
  </si>
  <si>
    <t>age 70,  of PARALYSIS died at HOLLAND</t>
  </si>
  <si>
    <t>02E-15-5</t>
  </si>
  <si>
    <t>G</t>
  </si>
  <si>
    <t>Almarion</t>
  </si>
  <si>
    <t>02E-15-4</t>
  </si>
  <si>
    <t>age 82,  of CEREBRAL HEMBOLISM died at DOUGLAS</t>
  </si>
  <si>
    <t>John Marion</t>
  </si>
  <si>
    <t>Wilson</t>
  </si>
  <si>
    <t>12W-63-4</t>
  </si>
  <si>
    <t>age 87, - died at SAUGATUCK TOWNSHIP</t>
  </si>
  <si>
    <t>12W-63-5</t>
  </si>
  <si>
    <t>age 86,  of MYOCARDIAL HEART DISEASE died at FENNVILLE</t>
  </si>
  <si>
    <t>Wingate</t>
  </si>
  <si>
    <t>Woody</t>
  </si>
  <si>
    <t>Jenoah B.</t>
  </si>
  <si>
    <t>04E-2-2</t>
  </si>
  <si>
    <t>age 73,  of METASTIC died at DOUGLAS, CIVIL WAR VETERAN Co H 140th Inf.</t>
  </si>
  <si>
    <t>Malinda</t>
  </si>
  <si>
    <t>Dennis</t>
  </si>
  <si>
    <t>04E-2-1</t>
  </si>
  <si>
    <t>age 69,  of CANCER OF BOWELS died at DOUGLAS</t>
  </si>
  <si>
    <t>12W-162-3</t>
  </si>
  <si>
    <t>age 90,  of RENAL FAILURE died at HOLLAND</t>
  </si>
  <si>
    <t>Shephard</t>
  </si>
  <si>
    <t>Gibb</t>
  </si>
  <si>
    <t>12W-162-1</t>
  </si>
  <si>
    <t>age 91,  of PNEUMONIA died at BATTLE CREEK</t>
  </si>
  <si>
    <t>Wuerful</t>
  </si>
  <si>
    <t>Friedrich</t>
  </si>
  <si>
    <t>0DS-0-09W-81-5</t>
  </si>
  <si>
    <t>0DS-0-09W-81-4</t>
  </si>
  <si>
    <t>age 68, ABDOMINAL HEMORRHAGE, died Fennville</t>
  </si>
  <si>
    <t>Wuerth</t>
  </si>
  <si>
    <t>0DS-0-09W-82-2</t>
  </si>
  <si>
    <t>age 88, PNEUMONITIS</t>
  </si>
  <si>
    <t>Wuis</t>
  </si>
  <si>
    <t>02W-27-3</t>
  </si>
  <si>
    <t>age 18,  of AUTO ACCIDENT died at MONROE</t>
  </si>
  <si>
    <t>02W-27-4</t>
  </si>
  <si>
    <t>age 42,  of CEREBRAL EPILEPSY died at MANLIUS</t>
  </si>
  <si>
    <t>Simon</t>
  </si>
  <si>
    <t>02W-27-2</t>
  </si>
  <si>
    <t>age 84,  of CORONARY OCCLUSION died at ALLEGAN, SPANISH AMERICAN VETERAN</t>
  </si>
  <si>
    <t>Wynn</t>
  </si>
  <si>
    <t>Della J.</t>
  </si>
  <si>
    <t>Whitbeck</t>
  </si>
  <si>
    <t>06E-6-1</t>
  </si>
  <si>
    <t>age 38,  of CONSUMPTION died at SAUGATUCK TOWNSHIP</t>
  </si>
  <si>
    <t>05E-9-1</t>
  </si>
  <si>
    <t>age 50,  of DROPSY died at SAUGATUCK</t>
  </si>
  <si>
    <t>06E-6-2</t>
  </si>
  <si>
    <t>age 57,  of CEREBRAL EPILEPSY died at VEDERSBURG, IN, 13TH MI INFANTRY</t>
  </si>
  <si>
    <t>Mable Edith</t>
  </si>
  <si>
    <t>06E-6-3</t>
  </si>
  <si>
    <t>age 56, - died at STANTON</t>
  </si>
  <si>
    <t>Yates</t>
  </si>
  <si>
    <t>05E-0-7</t>
  </si>
  <si>
    <t>03W-13-2</t>
  </si>
  <si>
    <t>age 74,  of CARCINOMA OF PYLENS died at ELGIN, ILLINOIS (389 DIV</t>
  </si>
  <si>
    <t>03W-13-1</t>
  </si>
  <si>
    <t>age 51,  of HEMORRHAGE died at DOUGLAS, 12TH WIS. INFANTRY</t>
  </si>
  <si>
    <t>Zeitsch</t>
  </si>
  <si>
    <t>03E-8-1</t>
  </si>
  <si>
    <t>03E-8-4</t>
  </si>
  <si>
    <t>03E-8-2</t>
  </si>
  <si>
    <t>age 61,  of ANEMIA BURSITIS died at DOUGLAS, SON OF JAKE AND MARY ZEITSCH</t>
  </si>
  <si>
    <t>Ziebart</t>
  </si>
  <si>
    <t>08W-50-4</t>
  </si>
  <si>
    <t>age 66,  of CORONARY died at DOUGLAS</t>
  </si>
  <si>
    <t>Zuroske</t>
  </si>
  <si>
    <t>00C-9-2</t>
  </si>
  <si>
    <t>age 68, - WWII VETERAN</t>
  </si>
  <si>
    <t>age 43,  of INFLUENZA died at GANGES TOWNSHIP</t>
  </si>
  <si>
    <t>Tibbs</t>
  </si>
  <si>
    <t>age 97,  of PNEUMONIA died at SOUTH HAVEN</t>
  </si>
  <si>
    <t>05W-25-2</t>
  </si>
  <si>
    <t>age 81,  of OLD AGE died at SAUGATUCK TOWNSHIP</t>
  </si>
  <si>
    <t>Willaim</t>
  </si>
  <si>
    <t>03W-26-3</t>
  </si>
  <si>
    <t>age 62,  of INFECTION FROM BURNS died at DOUGLAS</t>
  </si>
  <si>
    <t>03W-25-5</t>
  </si>
  <si>
    <t>age 69,  of CARCINOM OF PROSTATE died at HOLLAND</t>
  </si>
  <si>
    <t>Mehrtins</t>
  </si>
  <si>
    <t>Frederica</t>
  </si>
  <si>
    <t>08W-137-3</t>
  </si>
  <si>
    <t>age 74,  of MYOCARDITIS died at DOUGLAS</t>
  </si>
  <si>
    <t>08W-137-4</t>
  </si>
  <si>
    <t>age 88,  of OLD AGE died at SAUGATUCK TOWNSHIP</t>
  </si>
  <si>
    <t>Mellen</t>
  </si>
  <si>
    <t>0DS-0-01E-16-2</t>
  </si>
  <si>
    <t>age 64, CHRONIC NEPHITIS</t>
  </si>
  <si>
    <t>Fermun</t>
  </si>
  <si>
    <t>01E-16-5</t>
  </si>
  <si>
    <t>age 41, - died at SAUGATUCK TOWNSHIP</t>
  </si>
  <si>
    <t>Hattie L.</t>
  </si>
  <si>
    <t>01E-16-1</t>
  </si>
  <si>
    <t>age 3m,  of PARALYSIS died at DOUGLAS</t>
  </si>
  <si>
    <t>Riley</t>
  </si>
  <si>
    <t>01E-16-3</t>
  </si>
  <si>
    <t>age 93,  of BRONCHIAL PNEUMONIA died at DOUGLAS</t>
  </si>
  <si>
    <t>01E-18-2</t>
  </si>
  <si>
    <t>age 65,  of CORONARY OCCLUSION died at ALLEGAN, Twp has name reversed- "Mellen Riley"</t>
  </si>
  <si>
    <t>Mesaw</t>
  </si>
  <si>
    <t>Baby Ruth</t>
  </si>
  <si>
    <t>09W-155-1</t>
  </si>
  <si>
    <t>age 5m,  of MALNUTRITION died at DOUGLAS</t>
  </si>
  <si>
    <t>Metzger</t>
  </si>
  <si>
    <t>02E-8-4</t>
  </si>
  <si>
    <t>age 15d,  of CANCER died at SAUGATUCK TWP</t>
  </si>
  <si>
    <t>02E-8-2</t>
  </si>
  <si>
    <t>03E-8-3</t>
  </si>
  <si>
    <t>F.M.</t>
  </si>
  <si>
    <t>Co. E, 74th Ind. Inf.</t>
  </si>
  <si>
    <t>Mielke</t>
  </si>
  <si>
    <t>Charles Albert</t>
  </si>
  <si>
    <t>00B-5-2</t>
  </si>
  <si>
    <t>Hilda Helen</t>
  </si>
  <si>
    <t>age 86,  of VENTRICULAR ARREST died at SAUGATUCK TOWNSHIP</t>
  </si>
  <si>
    <t>Millar</t>
  </si>
  <si>
    <t>Weand</t>
  </si>
  <si>
    <t>09W-116-2</t>
  </si>
  <si>
    <t>age 58,  of HEART DISEASE died at DOUGLAS</t>
  </si>
  <si>
    <t>Margie</t>
  </si>
  <si>
    <t>09W-116-5</t>
  </si>
  <si>
    <t>age 83,  of PNEUMONIA died at GRAND RAPIDS</t>
  </si>
  <si>
    <t>09W-116-4</t>
  </si>
  <si>
    <t>age 87,  of ALZHEIMERS died at HOLLAND</t>
  </si>
  <si>
    <t>Stephan Jr.</t>
  </si>
  <si>
    <t>09W-116-3</t>
  </si>
  <si>
    <t>age 82,  of CARDIO PULMONARY ARREST died at COOK CO. IL, VETERAN</t>
  </si>
  <si>
    <t>Stephen N.</t>
  </si>
  <si>
    <t>09W-116-1</t>
  </si>
  <si>
    <t>age 69,  of CARCINOMA OF LIVER died at DOUGLAS</t>
  </si>
  <si>
    <t>William H.</t>
  </si>
  <si>
    <t>00D-6-2</t>
  </si>
  <si>
    <t>age 86,  of LUNG CANCER died at EAST GRAND RAPIDS, VETERAN (Gravestone says age 66)</t>
  </si>
  <si>
    <t>A. B.</t>
  </si>
  <si>
    <t>07W-25-2</t>
  </si>
  <si>
    <t>age 69, - died at GRAND HAVEN</t>
  </si>
  <si>
    <t>Amiziah</t>
  </si>
  <si>
    <t>07W-25-3</t>
  </si>
  <si>
    <t>age 81,  of BLADDER TROUBLE died at GRAND RAPIDS, first name not in Twp Record</t>
  </si>
  <si>
    <t>Asa</t>
  </si>
  <si>
    <t>05E-2-3</t>
  </si>
  <si>
    <t>age 21,  of CONSUMPTION OF BOWELS died at SAUGATUCK</t>
  </si>
  <si>
    <t>04W-8-5</t>
  </si>
  <si>
    <t>age 69,  of CARCINOMA, Twp lists as "Carl Miller"</t>
  </si>
  <si>
    <t>Curt</t>
  </si>
  <si>
    <t>02E-8-1</t>
  </si>
  <si>
    <t>04W-8-1</t>
  </si>
  <si>
    <t>age 12, - died at SAUGATUCK TOWNSHIP</t>
  </si>
  <si>
    <t>05E-2-4</t>
  </si>
  <si>
    <t>age 4m,  of CHOLERA MERBAS died at SAUGATUCK</t>
  </si>
  <si>
    <t>07W-25-5</t>
  </si>
  <si>
    <t>age 68, - died at NEWAGO</t>
  </si>
  <si>
    <t>Harmon</t>
  </si>
  <si>
    <t>04W-23-4</t>
  </si>
  <si>
    <t>age 56,  of FELL FROM TREE died at SAUGATUCK</t>
  </si>
  <si>
    <t>04W-8-4</t>
  </si>
  <si>
    <t>age 91,  of CANCER died at CHICAGO</t>
  </si>
  <si>
    <t>Joseph Edward</t>
  </si>
  <si>
    <t>04W-8-2</t>
  </si>
  <si>
    <t>age 2d,  of HEMORRHAGE died at SAUGATUCK TOWNSHIP</t>
  </si>
  <si>
    <t>Rose A.</t>
  </si>
  <si>
    <t>Pshea</t>
  </si>
  <si>
    <t>04W-23-5</t>
  </si>
  <si>
    <t>age 47,  of TYPHOID FEVER died at SAUGATUCK TOWNSHIP</t>
  </si>
  <si>
    <t>Mineuhauser</t>
  </si>
  <si>
    <t>04W-22-4</t>
  </si>
  <si>
    <t>Minter</t>
  </si>
  <si>
    <t>William B.</t>
  </si>
  <si>
    <t>06W-3-2</t>
  </si>
  <si>
    <t>age 66,  of GENERAL DEBILITY died at SOUTH HAVEN, CIVIL WARor Spanish American VETERAN</t>
  </si>
  <si>
    <t>Miot</t>
  </si>
  <si>
    <t>Eda</t>
  </si>
  <si>
    <t>Teresa</t>
  </si>
  <si>
    <t>Flagg Purcey</t>
  </si>
  <si>
    <t>04E-13-2</t>
  </si>
  <si>
    <t>age 65,  of DROPSY &amp; HEART TROUBLE died at DOUGLAS, Cemetery listing shows "John Miot, d. Apr. 3, 1916"</t>
  </si>
  <si>
    <t>04E-13-3</t>
  </si>
  <si>
    <t>age 93,  of OLD AGE died at GRAND RAPIDS</t>
  </si>
  <si>
    <t>Mitidieri</t>
  </si>
  <si>
    <t>Glennis</t>
  </si>
  <si>
    <t>0ZZ-3-4</t>
  </si>
  <si>
    <t>age 55,  of HYPERTENSION CARDMYOPATHY died at HOLLAND</t>
  </si>
  <si>
    <t>Vincenzo</t>
  </si>
  <si>
    <t>0ZZ-3-3</t>
  </si>
  <si>
    <t>age 66, -</t>
  </si>
  <si>
    <t>Moe</t>
  </si>
  <si>
    <t>Ida Mae</t>
  </si>
  <si>
    <t>11W-112-2</t>
  </si>
  <si>
    <t>age 93,  of ARTENIOSLOSIS died at GRAND RAPIDS</t>
  </si>
  <si>
    <t>11W-112-3</t>
  </si>
  <si>
    <t>age 88,  of BRONCHIAL PNEUMONIA died at GRAND RAPIDS</t>
  </si>
  <si>
    <t>Monique</t>
  </si>
  <si>
    <t>09W-57-1</t>
  </si>
  <si>
    <t>Monks</t>
  </si>
  <si>
    <t>Philip</t>
  </si>
  <si>
    <t>06W-1-1</t>
  </si>
  <si>
    <t>Montique</t>
  </si>
  <si>
    <t>09W-57-2</t>
  </si>
  <si>
    <t>age 87,  of INTRACRANIAL BLEEDING died at DOUGLAS</t>
  </si>
  <si>
    <t>Rufus Paul</t>
  </si>
  <si>
    <t>09W-57-3</t>
  </si>
  <si>
    <t>age 85,  of CARDIO VASCULAR DISEASE died at DOUGLAS</t>
  </si>
  <si>
    <t>Moore</t>
  </si>
  <si>
    <t>03E-1-5</t>
  </si>
  <si>
    <t>age 82,  of CORONARY OCCLUSION died at DOUGLAS</t>
  </si>
  <si>
    <t>02E-22-4</t>
  </si>
  <si>
    <t>age 50,  of CARCINOMA died at BAKERSFIELD, Twp shows July 30, 1945</t>
  </si>
  <si>
    <t>04E-1-1</t>
  </si>
  <si>
    <t>age 50,  of AUTO ACCIDENT died at SAUGATUCK TOWNSHIP</t>
  </si>
  <si>
    <t>02W-21-2</t>
  </si>
  <si>
    <t>02E-17-3</t>
  </si>
  <si>
    <t>age 84,  of ARETUS SCLEROSIS died at DULUTH</t>
  </si>
  <si>
    <t>Morey</t>
  </si>
  <si>
    <t>0DS-0-02E-23-1</t>
  </si>
  <si>
    <t>age 3 months</t>
  </si>
  <si>
    <t>Morgan</t>
  </si>
  <si>
    <t>Lenore</t>
  </si>
  <si>
    <t>Schreiber</t>
  </si>
  <si>
    <t>03W-28-3</t>
  </si>
  <si>
    <t>05E-0-14</t>
  </si>
  <si>
    <t>age 88, - died at SAUGATUCK, POTTERS FIELD</t>
  </si>
  <si>
    <t>05W-25-3</t>
  </si>
  <si>
    <t>age 50,  of CANCER died at DOUGLAS</t>
  </si>
  <si>
    <t>Morris</t>
  </si>
  <si>
    <t>Amy May</t>
  </si>
  <si>
    <t>07W-76-3</t>
  </si>
  <si>
    <t>age 63, - died at SAUGATUCK TOWNSHIP</t>
  </si>
  <si>
    <t>Charles F.</t>
  </si>
  <si>
    <t>07W-76-4</t>
  </si>
  <si>
    <t>age 18,  of HEMORRHAGE died at SAUGATUCK</t>
  </si>
  <si>
    <t>07W-76-2</t>
  </si>
  <si>
    <t>age 80, - died at YPSILANTI</t>
  </si>
  <si>
    <t>Henry Sr.</t>
  </si>
  <si>
    <t>07W-76-1</t>
  </si>
  <si>
    <t>Muehlenbeck</t>
  </si>
  <si>
    <t>08W-24-2</t>
  </si>
  <si>
    <t>age 55,  of CREUZFELDS DISEASE died at HOLLAND</t>
  </si>
  <si>
    <t>Mueller</t>
  </si>
  <si>
    <t>Brenda</t>
  </si>
  <si>
    <t>Linda</t>
  </si>
  <si>
    <t>10W-134-1</t>
  </si>
  <si>
    <t>age 10,  of ACCIDENT died at SAUGATUCK TOWNSHIP</t>
  </si>
  <si>
    <t>10W-134-2</t>
  </si>
  <si>
    <t>age 69,  of PULMONARY EMBOLISM died at HOLLAND</t>
  </si>
  <si>
    <t>Jacob Max</t>
  </si>
  <si>
    <t>10W-134-3</t>
  </si>
  <si>
    <t>age 83,  of DIFFUES ADENOCARCINOMATOSIS died at HOLLAND CITY</t>
  </si>
  <si>
    <t>0DS-0-10W-134-5</t>
  </si>
  <si>
    <t>age 21, VETERAN</t>
  </si>
  <si>
    <t>Muller</t>
  </si>
  <si>
    <t>00E-5-1</t>
  </si>
  <si>
    <t>Murt</t>
  </si>
  <si>
    <t>01W-10-1</t>
  </si>
  <si>
    <t>01W-9-4</t>
  </si>
  <si>
    <t>age 73,  of CARCINOMA died at DOUGLAS</t>
  </si>
  <si>
    <t>Mary J.</t>
  </si>
  <si>
    <t>age 62,  of CONSUMPTION died at DOUGLAS</t>
  </si>
  <si>
    <t>age 34, - died at DOUGLAS, CO. T 44TH INDIANA INFANTRY</t>
  </si>
  <si>
    <t>01W-10-3</t>
  </si>
  <si>
    <t>age 17,  of GUNSHOT died at DOUGLAS</t>
  </si>
  <si>
    <t>Nagy</t>
  </si>
  <si>
    <t>Schrock</t>
  </si>
  <si>
    <t>00F-7-4</t>
  </si>
  <si>
    <t>age 60,  of NON HODGKINS LYMPHOMIA died at FENNVILLE</t>
  </si>
  <si>
    <t>Neely</t>
  </si>
  <si>
    <t>Schweder</t>
  </si>
  <si>
    <t>00C-7-3</t>
  </si>
  <si>
    <t>age 81,  of CARDIAC ARREST died at DOUGLAS VILLAGE</t>
  </si>
  <si>
    <t>age 78, - died at HOLLAND</t>
  </si>
  <si>
    <t>Nixon</t>
  </si>
  <si>
    <t>Ward F.</t>
  </si>
  <si>
    <t>00B-8-2</t>
  </si>
  <si>
    <t>age 53,  of MYOCARDIAL INFRACTION died at DOUGLAS</t>
  </si>
  <si>
    <t>Nixon Sperti</t>
  </si>
  <si>
    <t>Constance L.</t>
  </si>
  <si>
    <t>00B-8-1</t>
  </si>
  <si>
    <t>age 62,  of METASTATIC COLON CANCER died at VAN BUEREN COUNTY</t>
  </si>
  <si>
    <t>O'Brien</t>
  </si>
  <si>
    <t>William Francis</t>
  </si>
  <si>
    <t>00C-5-5</t>
  </si>
  <si>
    <t>age 48,  of MASSIVE HEMORRHAGE died at DOUGLAS, VETERAN</t>
  </si>
  <si>
    <t>O'Connor</t>
  </si>
  <si>
    <t>00A-2-3</t>
  </si>
  <si>
    <t>age 90,  of VENTRICULAR ARRHYTHMIA died at DOUGLAS</t>
  </si>
  <si>
    <t>00A-2-4</t>
  </si>
  <si>
    <t>age 72,  of HEART DISEASE died at ALLEGAN</t>
  </si>
  <si>
    <t>O'Reilly</t>
  </si>
  <si>
    <t>Sheila</t>
  </si>
  <si>
    <t>00B-4-6</t>
  </si>
  <si>
    <t>age 43,  of CARDIAC ARREST died at KENT COUNTY</t>
  </si>
  <si>
    <t>O'Riley</t>
  </si>
  <si>
    <t>Elsie</t>
  </si>
  <si>
    <t>00C-4-6</t>
  </si>
  <si>
    <t>age 65, - died at GANGES TOWNSHIP</t>
  </si>
  <si>
    <t>Oberholtzer</t>
  </si>
  <si>
    <t>Oliver</t>
  </si>
  <si>
    <t>Amarilla</t>
  </si>
  <si>
    <t>Root</t>
  </si>
  <si>
    <t>02W-11-4</t>
  </si>
  <si>
    <t>age 83,  of PNEUMONIA died at BUTTE, MO.</t>
  </si>
  <si>
    <t>Senf</t>
  </si>
  <si>
    <t>05W-24-3</t>
  </si>
  <si>
    <t>02W-11-5</t>
  </si>
  <si>
    <t>age 73,  of HEART DISEASE died at SAUGATUCK, MI 13TH INFANTRY</t>
  </si>
  <si>
    <t>02W-11-1</t>
  </si>
  <si>
    <t>age 19,  of TYPHOID FEVER died at DOUGLAS</t>
  </si>
  <si>
    <t>Mary C.</t>
  </si>
  <si>
    <t>Stow</t>
  </si>
  <si>
    <t>04W-24-1</t>
  </si>
  <si>
    <t>age 78,  of PROGRESSIVE MUSC. DYSTROPHY died at SAUGATUCK TOWNSHIP</t>
  </si>
  <si>
    <t>04W-24-5</t>
  </si>
  <si>
    <t>age 77,  of OLD AGE died at DOUGLAS, 4TH MI CALVARY</t>
  </si>
  <si>
    <t>Olson</t>
  </si>
  <si>
    <t>Mary M.</t>
  </si>
  <si>
    <t>03E-1-4</t>
  </si>
  <si>
    <t>age 67,  of FRACTURE LEG, PNEUMONIA died at KALAMAZOO</t>
  </si>
  <si>
    <t>Orzehoski</t>
  </si>
  <si>
    <t>00B-4-3</t>
  </si>
  <si>
    <t>age 82,  of VENTRICULAR FIBRILATION died at HOLLAND</t>
  </si>
  <si>
    <t>Joseph B.</t>
  </si>
  <si>
    <t>00B-4-4</t>
  </si>
  <si>
    <t>age 86,  of RESPIRATORY ARREST died at DOUGLAS</t>
  </si>
  <si>
    <t>00B-4-5</t>
  </si>
  <si>
    <t>age 39,  of RENAL FAILURE died at HOLLAND</t>
  </si>
  <si>
    <t>V.</t>
  </si>
  <si>
    <t>Thomas Charles</t>
  </si>
  <si>
    <t>10W-8-5</t>
  </si>
  <si>
    <t>age 2d,  of PREMATURE died at DOUGLAS</t>
  </si>
  <si>
    <t>Osterberg</t>
  </si>
  <si>
    <t>Aurora</t>
  </si>
  <si>
    <t>09W-156-4</t>
  </si>
  <si>
    <t>age 75,  of PNEUMONIA died at DOUGLAS</t>
  </si>
  <si>
    <t>Buren</t>
  </si>
  <si>
    <t>Gabriel</t>
  </si>
  <si>
    <t>Franz (Hans)</t>
  </si>
  <si>
    <t>09W-156-2</t>
  </si>
  <si>
    <t>age 80,  of OLD AGE died at DOUGLAS</t>
  </si>
  <si>
    <t>09W-126-3</t>
  </si>
  <si>
    <t>age 86,  of ARTERIOSCLEROSIS died at DOUGLAS</t>
  </si>
  <si>
    <t>Mabel V.</t>
  </si>
  <si>
    <t>00C-8-1</t>
  </si>
  <si>
    <t>age 75,  of PNEUMONITIS died at DOUGLAS</t>
  </si>
  <si>
    <t>Nels</t>
  </si>
  <si>
    <t>00C-8-2</t>
  </si>
  <si>
    <t>age 80,  of RESPIRATORY ARREST died at ALLEGAN COUNTY, VETERAN</t>
  </si>
  <si>
    <t>Ragna</t>
  </si>
  <si>
    <t>09W-126-2</t>
  </si>
  <si>
    <t>age 88,  of RESPIRATORY ARREST died at DOUGLAS</t>
  </si>
  <si>
    <t>08W-123-4</t>
  </si>
  <si>
    <t>Overal</t>
  </si>
  <si>
    <t>00C-9-3</t>
  </si>
  <si>
    <t>age 95,  of RESPIRATORY ARREST died at DOUGLAS</t>
  </si>
  <si>
    <t>D. Eugene</t>
  </si>
  <si>
    <t>02E-21-4</t>
  </si>
  <si>
    <t>Frances M.</t>
  </si>
  <si>
    <t>02E-21-3</t>
  </si>
  <si>
    <t>age 87,  of RESPIRATORY FAILURE died at DOUGLAS, Twp lists as Jul 22, 2003</t>
  </si>
  <si>
    <t>Owen</t>
  </si>
  <si>
    <t>J. S.</t>
  </si>
  <si>
    <t>01W-9-1</t>
  </si>
  <si>
    <t>died at DOUGLAS, REMOVED TO ALLEGAN IN 1922</t>
  </si>
  <si>
    <t>Jonathan</t>
  </si>
  <si>
    <t>01W-9-3</t>
  </si>
  <si>
    <t>age 58,  of CANCER died at DOUGLAS</t>
  </si>
  <si>
    <t>Palm</t>
  </si>
  <si>
    <t>Mable</t>
  </si>
  <si>
    <t>09W-115-3</t>
  </si>
  <si>
    <t>age 85, - died at INDIANNA</t>
  </si>
  <si>
    <t>00A-12-2</t>
  </si>
  <si>
    <t>age 89,  of CARDIOVASCULAR DISEASE died at DOUGLAS</t>
  </si>
  <si>
    <t>Pauline</t>
  </si>
  <si>
    <t>Waatti</t>
  </si>
  <si>
    <t>09W-115-5</t>
  </si>
  <si>
    <t>age 91,  of CORONARY OCCLUSION died at DOUGLAS</t>
  </si>
  <si>
    <t>Peter John</t>
  </si>
  <si>
    <t>09W-115-4</t>
  </si>
  <si>
    <t>age 79,  of CARCINOMA OF STOMACH died at DOUGLAS</t>
  </si>
  <si>
    <t>00A-12-1</t>
  </si>
  <si>
    <t>age 84,  of CARDIAC ARREST died at DOUGLAS</t>
  </si>
  <si>
    <t>Palmer</t>
  </si>
  <si>
    <t>David Francis</t>
  </si>
  <si>
    <t>09W-145-5</t>
  </si>
  <si>
    <t>age 1d,  of ATELECTOSIS died at CHICAGO</t>
  </si>
  <si>
    <t>Gladys May</t>
  </si>
  <si>
    <t>09W-145-3</t>
  </si>
  <si>
    <t>age 74,  of CORONARY THROMBOSIS died at HOLLAND</t>
  </si>
  <si>
    <t>0DS-0-08W-103-1</t>
  </si>
  <si>
    <t>age 65, PROSTRATE, died Chicago</t>
  </si>
  <si>
    <t>John F.</t>
  </si>
  <si>
    <t>09W-145-4</t>
  </si>
  <si>
    <t>PVT Medical Department, WWI</t>
  </si>
  <si>
    <t>age 71,  of CORONARY OCCLUSION died at HOLLAND, WWI VETERAN</t>
  </si>
  <si>
    <t>Paquin</t>
  </si>
  <si>
    <t>Lela</t>
  </si>
  <si>
    <t>08W-138-4</t>
  </si>
  <si>
    <t>age 79,  of HEART DISEASE died at CLEVELAND, OHIO</t>
  </si>
  <si>
    <t>Julia L.</t>
  </si>
  <si>
    <t>Braumholt</t>
  </si>
  <si>
    <t>11W-35-2</t>
  </si>
  <si>
    <t>age 82, - died at HOLLAND</t>
  </si>
  <si>
    <t>Lila</t>
  </si>
  <si>
    <t>11W-35-1</t>
  </si>
  <si>
    <t>Maurice</t>
  </si>
  <si>
    <t>age 78, - died at NEVADA</t>
  </si>
  <si>
    <t>Robert H.</t>
  </si>
  <si>
    <t>11W-35-3</t>
  </si>
  <si>
    <t>age 99,  of ARTERIO SCLEROSIS died at DOUGLAS</t>
  </si>
  <si>
    <t>Parrish</t>
  </si>
  <si>
    <t>Edward Rogers</t>
  </si>
  <si>
    <t>00C-11-1</t>
  </si>
  <si>
    <t>1st Lt US Army WWII</t>
  </si>
  <si>
    <t>age 62,  of MYOCARDIAL INFRACTION died at DOUGLAS, WWII VETERAN</t>
  </si>
  <si>
    <t>Milton Edward</t>
  </si>
  <si>
    <t>13W-164-5</t>
  </si>
  <si>
    <t>age 78,  of MYOCARDIAL INFRACTION died at SAUGATUCK TOWNSHIP</t>
  </si>
  <si>
    <t>Myron A.</t>
  </si>
  <si>
    <t>02W-18-5</t>
  </si>
  <si>
    <t>age 49,  of PULMONARY TUBERCOLOSIS died at JACKSON COUNTY</t>
  </si>
  <si>
    <t>Vera Evelyn</t>
  </si>
  <si>
    <t>13W-164-4</t>
  </si>
  <si>
    <t>age 81,  of PROBABLE CVA died at LANSING</t>
  </si>
  <si>
    <t>Parrish Fullerton</t>
  </si>
  <si>
    <t>00C-11-2</t>
  </si>
  <si>
    <t>Patosky</t>
  </si>
  <si>
    <t>Guy</t>
  </si>
  <si>
    <t>00C-5-6</t>
  </si>
  <si>
    <t>age 76, - WWII VETERAN</t>
  </si>
  <si>
    <t>Payne</t>
  </si>
  <si>
    <t>Baby John S.</t>
  </si>
  <si>
    <t>02E-15-1</t>
  </si>
  <si>
    <t>age 1, - died at DOUGLAS</t>
  </si>
  <si>
    <t>Little Bertha</t>
  </si>
  <si>
    <t>Pearson</t>
  </si>
  <si>
    <t>Lester Charles</t>
  </si>
  <si>
    <t>C-12-4</t>
  </si>
  <si>
    <t>Below</t>
  </si>
  <si>
    <t>Peterson</t>
  </si>
  <si>
    <t>Vera Schultz</t>
  </si>
  <si>
    <t>10W-133-1</t>
  </si>
  <si>
    <t>Philipp</t>
  </si>
  <si>
    <t>Flora K.</t>
  </si>
  <si>
    <t>12W-15-5</t>
  </si>
  <si>
    <t>age 91,  of SEPSIS died at STAMFORD, CONN</t>
  </si>
  <si>
    <t>age 79,  of CARDIO PULMONARY ARREST died at STAMFORD, CONN</t>
  </si>
  <si>
    <t>Phillips</t>
  </si>
  <si>
    <t>Wightman</t>
  </si>
  <si>
    <t>09W-58-5</t>
  </si>
  <si>
    <t>age 73, - died at ALLEGAN</t>
  </si>
  <si>
    <t>00F-5-5</t>
  </si>
  <si>
    <t>age 78,  of LATERAL SCLEROSIS</t>
  </si>
  <si>
    <t>00F-5-6</t>
  </si>
  <si>
    <t>US Army WWII</t>
  </si>
  <si>
    <t>age 71,  of CARCINOMA OF COLON died at DOUGLAS, WWII VETERAN</t>
  </si>
  <si>
    <t>Paul</t>
  </si>
  <si>
    <t>09W-58-4</t>
  </si>
  <si>
    <t>age 76, - died at ALLEGAN</t>
  </si>
  <si>
    <t>Vern</t>
  </si>
  <si>
    <t>Pierce</t>
  </si>
  <si>
    <t>06E-0-7</t>
  </si>
  <si>
    <t>age 82,  of OLD AGE died at DOUGLAS, POTTERS FIELD</t>
  </si>
  <si>
    <t>Pines</t>
  </si>
  <si>
    <t>00F-4-5</t>
  </si>
  <si>
    <t>age 87,  of ACUTE NONLYMPHOMA LEUKEMIA died at GANGES TOWNSHIP</t>
  </si>
  <si>
    <t>Pinsonneault</t>
  </si>
  <si>
    <t>00F-1-1</t>
  </si>
  <si>
    <t>age 72,  of PNEUMONIA died at ALLEGAN COUNTY</t>
  </si>
  <si>
    <t>Pitcher</t>
  </si>
  <si>
    <t>03E-12-3</t>
  </si>
  <si>
    <t>age 20,  of CONSUMPTION died at SAUGATUCK TOWNSHIP</t>
  </si>
  <si>
    <t>03E-12-2</t>
  </si>
  <si>
    <t>age 74,  of HEART DISEASE died at SAUGATUCK TOWNSHIP</t>
  </si>
  <si>
    <t>03E-12-1</t>
  </si>
  <si>
    <t>age 77,  of PARALYSIS died at SAUGATUCK TOWNSHIP</t>
  </si>
  <si>
    <t>03E-12-4</t>
  </si>
  <si>
    <t>age 45,  of BRIGHTS DISEASE died at SAUGATUCK TOWNSHIP</t>
  </si>
  <si>
    <t>Plooster</t>
  </si>
  <si>
    <t>Annarose</t>
  </si>
  <si>
    <t>Porter</t>
  </si>
  <si>
    <t>Julia A.</t>
  </si>
  <si>
    <t>02E-18-2</t>
  </si>
  <si>
    <t>age 82,  of SENILITY died at DOUGLAS</t>
  </si>
  <si>
    <t>Lulu</t>
  </si>
  <si>
    <t>02E-18-1</t>
  </si>
  <si>
    <t>age 65,  of ENDOCARDITIS died at DOUGLAS</t>
  </si>
  <si>
    <t>Poperwell</t>
  </si>
  <si>
    <t>Saye</t>
  </si>
  <si>
    <t>05E-1-2</t>
  </si>
  <si>
    <t>02E-17-1</t>
  </si>
  <si>
    <t>age 70,  of CONSUMPTION died at DOUGLAS</t>
  </si>
  <si>
    <t>Finley C.</t>
  </si>
  <si>
    <t>01W-17-2</t>
  </si>
  <si>
    <t>age 36,  of HEMORRHAGE OF BRAIN (FALL) died at HOLLAND</t>
  </si>
  <si>
    <t>Kelley</t>
  </si>
  <si>
    <t>02E-17-5</t>
  </si>
  <si>
    <t>age 93,  of OLD AGE died at DOUGLAS</t>
  </si>
  <si>
    <t>08W-74-2</t>
  </si>
  <si>
    <t>02W-6-3</t>
  </si>
  <si>
    <t>age 82,  of OLD AGE died at SAUGATUCK, 8TH MI INFANTRY</t>
  </si>
  <si>
    <t>Ida M.</t>
  </si>
  <si>
    <t>02W-6-2</t>
  </si>
  <si>
    <t>age 48,  of TUMOR</t>
  </si>
  <si>
    <t>Lorena Maude</t>
  </si>
  <si>
    <t>02W-6-1</t>
  </si>
  <si>
    <t>age 19,  of INFLAMMATION OF BOWELS died at DOUGLAS</t>
  </si>
  <si>
    <t>Randall</t>
  </si>
  <si>
    <t>08W-74-4</t>
  </si>
  <si>
    <t>age 82,  of ACUTE MYOCARDIAL INFRACTION died at SAUGATUCK</t>
  </si>
  <si>
    <t>Milbourne</t>
  </si>
  <si>
    <t>08W-74-5</t>
  </si>
  <si>
    <t>age 79,  of UREMIA died at SAUGATUCK</t>
  </si>
  <si>
    <t>Roy V.</t>
  </si>
  <si>
    <t>08W-74-3</t>
  </si>
  <si>
    <t>age 86,  of MYOCARDIAL INFRACTION died at CHICAGO</t>
  </si>
  <si>
    <t>08W-74-1</t>
  </si>
  <si>
    <t>Pratt</t>
  </si>
  <si>
    <t>01W-23-1</t>
  </si>
  <si>
    <t>FATHER MAY HAVE BEEN 4TH MI CAVALRY VETEREN</t>
  </si>
  <si>
    <t>Erastus</t>
  </si>
  <si>
    <t>Gerod</t>
  </si>
  <si>
    <t>02E-1-1</t>
  </si>
  <si>
    <t>02E-2-4</t>
  </si>
  <si>
    <t>age 80,  of OLD AGE died at GANGES, twp lists as Jeard</t>
  </si>
  <si>
    <t>02E-1-3</t>
  </si>
  <si>
    <t>age 34,  of CONSUMPTION died at GANGES TOWNSHIP</t>
  </si>
  <si>
    <t>02E-1-2</t>
  </si>
  <si>
    <t>age 83,  of PARALYSIS died at GANGES TOWNSHIP</t>
  </si>
  <si>
    <t>Prentice</t>
  </si>
  <si>
    <t>04W-14-3</t>
  </si>
  <si>
    <t>age 81, - died at BALTIMORE</t>
  </si>
  <si>
    <t>04W-14-5</t>
  </si>
  <si>
    <t>age 83,  of CARDIAC DELATION died at CHICAGO</t>
  </si>
  <si>
    <t>Joseph Warren</t>
  </si>
  <si>
    <t>04W-14-4</t>
  </si>
  <si>
    <t>age 83,  of CEREBRAL THROMBOSIS died at DOUGLAS</t>
  </si>
  <si>
    <t>Mrs. Betsy</t>
  </si>
  <si>
    <t>Burdick</t>
  </si>
  <si>
    <t>04W-14-2</t>
  </si>
  <si>
    <t>age 83,  of ABDOMINAL TUMOR died at SAUGATUCK TOWNSHIP</t>
  </si>
  <si>
    <t>Warren</t>
  </si>
  <si>
    <t>age 89,  of EPILEPSY CEREBRAL died at SAUGATUCK, CO. A 4TH MI CALVARY</t>
  </si>
  <si>
    <t>Prieb</t>
  </si>
  <si>
    <t>00D-8-4</t>
  </si>
  <si>
    <t>age 58, - died at DOUGLAS, Korean VETERAN</t>
  </si>
  <si>
    <t>Ethel Betsy</t>
  </si>
  <si>
    <t>05E-17-5</t>
  </si>
  <si>
    <t>age 6d,  of SAUGATUCK TOWNSHIP died at SAUGATUCK TOWNSHIP</t>
  </si>
  <si>
    <t>Lena</t>
  </si>
  <si>
    <t>09W-115-1</t>
  </si>
  <si>
    <t>age 64,  of CARCINOMA died at SAUGATUCK TOWNSHIP</t>
  </si>
  <si>
    <t>George William</t>
  </si>
  <si>
    <t>09W-115-2</t>
  </si>
  <si>
    <t>age 86,  of UREMIA died at DOUGLAS</t>
  </si>
  <si>
    <t>05E-17-3</t>
  </si>
  <si>
    <t>05E-17-1</t>
  </si>
  <si>
    <t>age 76,  of INFLAMATION OF HEART died at SAUGATUCK</t>
  </si>
  <si>
    <t>Deringer</t>
  </si>
  <si>
    <t>05E-17-2</t>
  </si>
  <si>
    <t>Leisure</t>
  </si>
  <si>
    <t>Purcey</t>
  </si>
  <si>
    <t>04E-14-2</t>
  </si>
  <si>
    <t>age 49,  of EPILEPSY died at CHICAGO</t>
  </si>
  <si>
    <t>Purcy</t>
  </si>
  <si>
    <t>Howard W.</t>
  </si>
  <si>
    <t>04E-13-5</t>
  </si>
  <si>
    <t>age 73,  of NATURAL CAUSES died at KALAMAZOO</t>
  </si>
  <si>
    <t>Charles H.</t>
  </si>
  <si>
    <t>0DS-0-07W-101-4</t>
  </si>
  <si>
    <t>age 85, GASTRIC HEMORRHAGE, died Shelbyville</t>
  </si>
  <si>
    <t>06E-4-1</t>
  </si>
  <si>
    <t>James K.</t>
  </si>
  <si>
    <t>0DS-0-07W-101-2</t>
  </si>
  <si>
    <t>age 85, MYOCARDITIS</t>
  </si>
  <si>
    <t>0DS-0-07W-101-1</t>
  </si>
  <si>
    <t>00A-4-1</t>
  </si>
  <si>
    <t>age 69, - died at DOUGLAS, WWII VETERAN</t>
  </si>
  <si>
    <t>Lue</t>
  </si>
  <si>
    <t>05E-0-4</t>
  </si>
  <si>
    <t>age 65,  of CARCINOMA died at DOUGLAS, also shown as plot : 00A-4-3</t>
  </si>
  <si>
    <t>00A-4-2</t>
  </si>
  <si>
    <t>age 84, - died at SOUTH BEND, IN</t>
  </si>
  <si>
    <t>Murrey</t>
  </si>
  <si>
    <t>06E-4-3</t>
  </si>
  <si>
    <t>age 54,  of APPENDICITIS died at GANGES TOWNSHIP</t>
  </si>
  <si>
    <t>0DS-0-07W-101-3</t>
  </si>
  <si>
    <t>age 89, SCLEROSIS</t>
  </si>
  <si>
    <t>Catherine J.</t>
  </si>
  <si>
    <t>01E-12-4</t>
  </si>
  <si>
    <t>age 73,  of CARCINOMA OF LIVER died at ROCKFORD, ILLINOIS</t>
  </si>
  <si>
    <t>D. E.</t>
  </si>
  <si>
    <t>01E-11-2</t>
  </si>
  <si>
    <t>Dyer C.</t>
  </si>
  <si>
    <t>01E-12-5</t>
  </si>
  <si>
    <t>age 51,  of PNEUMONIA died at DOUGLAS</t>
  </si>
  <si>
    <t>Lucy</t>
  </si>
  <si>
    <t>Conger</t>
  </si>
  <si>
    <t>01E-11-1</t>
  </si>
  <si>
    <t>Enoch</t>
  </si>
  <si>
    <t>01E-11-5</t>
  </si>
  <si>
    <t>age 33,  of TUBERCULOSIS died at KALAMAZOO</t>
  </si>
  <si>
    <t>Pyke</t>
  </si>
  <si>
    <t>Gladys S.</t>
  </si>
  <si>
    <t>age 84,  of DEHYDRATION died at DOUGLAS</t>
  </si>
  <si>
    <t>Quade</t>
  </si>
  <si>
    <t>0DS-0-09W-95-3</t>
  </si>
  <si>
    <t>age 68, CARDIAC ARREST, died rochester, Minn</t>
  </si>
  <si>
    <t>Marilyn</t>
  </si>
  <si>
    <t>0DS-0-09W-95-5</t>
  </si>
  <si>
    <t>age 61, CANCER</t>
  </si>
  <si>
    <t>0DS-0-09W-95-2</t>
  </si>
  <si>
    <t>age 75, CARDIAC ARREST, died Allegan</t>
  </si>
  <si>
    <t>09W-95-4</t>
  </si>
  <si>
    <t>Ragan</t>
  </si>
  <si>
    <t>01E-14-3</t>
  </si>
  <si>
    <t>age 76,  of OLD AGE died at CHICAGO</t>
  </si>
  <si>
    <t>01E-14-1</t>
  </si>
  <si>
    <t>age 70,  of HEART DISEASE died at DOUGLAS</t>
  </si>
  <si>
    <t>01E-14-2</t>
  </si>
  <si>
    <t>01E-14-5</t>
  </si>
  <si>
    <t>age 48,  of ACCIDENT died at CHICAGO</t>
  </si>
  <si>
    <t>Rainey</t>
  </si>
  <si>
    <t>08W-117-4</t>
  </si>
  <si>
    <t>age 81,  of HEART FAILURE died at ALLEGAN COUNTY</t>
  </si>
  <si>
    <t>08W-117-3</t>
  </si>
  <si>
    <t>age 74, - died at SAUGATUCK TOWNSHIP</t>
  </si>
  <si>
    <t>Ranson</t>
  </si>
  <si>
    <t>Hickman</t>
  </si>
  <si>
    <t>12W-90-5</t>
  </si>
  <si>
    <t>age 69, - died at LA CROSSE, INDIANNA</t>
  </si>
  <si>
    <t>Lelia Wooters</t>
  </si>
  <si>
    <t>12W-90-4</t>
  </si>
  <si>
    <t>age 92,  of MYOCARIDAL INFRACTION died at KALAMAZOO</t>
  </si>
  <si>
    <t>Ravel</t>
  </si>
  <si>
    <t>06W-3-3</t>
  </si>
  <si>
    <t>Ream</t>
  </si>
  <si>
    <t>04W-9-1</t>
  </si>
  <si>
    <t>age 3,  of DYSENTARY died at MACKS LANDING</t>
  </si>
  <si>
    <t>Reams</t>
  </si>
  <si>
    <t>Anna Thelma</t>
  </si>
  <si>
    <t>04E-16-1</t>
  </si>
  <si>
    <t>age 2,  of ACUTE INDIGESTION died at PETOSKEY</t>
  </si>
  <si>
    <t>04E-15-1</t>
  </si>
  <si>
    <t>age 11d, - died at SAUGATUCK, Twp lists as "Baby Ream"</t>
  </si>
  <si>
    <t>Reddy</t>
  </si>
  <si>
    <t>Nina</t>
  </si>
  <si>
    <t>00B-12-2</t>
  </si>
  <si>
    <t>age 86,  of SHOCK died at ALLEGAN</t>
  </si>
  <si>
    <t>Walter Frances</t>
  </si>
  <si>
    <t>00B-12-3</t>
  </si>
  <si>
    <t>age 81,  of LOBAR PNEUMONIA died at DOUGLAS</t>
  </si>
  <si>
    <t>Redner</t>
  </si>
  <si>
    <t>01E-20-1</t>
  </si>
  <si>
    <t>age 4m,  of CANCER died at DOUGLAS</t>
  </si>
  <si>
    <t>01E-20-2</t>
  </si>
  <si>
    <t>Furman</t>
  </si>
  <si>
    <t>01E-20-3</t>
  </si>
  <si>
    <t>age 55,  of CEREBRAL HEMORRHAGE died at PULLMAN, ILLINOIS</t>
  </si>
  <si>
    <t>01E-20-4</t>
  </si>
  <si>
    <t>age 88, - died at CHICAGO</t>
  </si>
  <si>
    <t>01W-7-1</t>
  </si>
  <si>
    <t>age 38,  of ACCIDENTLY KILLED died at MARIANETTE, WI.</t>
  </si>
  <si>
    <t>Iva</t>
  </si>
  <si>
    <t>03E-7-2</t>
  </si>
  <si>
    <t>age 3,  of CHOLERA INFANTUM died at DOUGLAS</t>
  </si>
  <si>
    <t>Mrs. Lorinda</t>
  </si>
  <si>
    <t>03E-7-4</t>
  </si>
  <si>
    <t>age 81,  of PNEUMONIA died at DOUGLAS</t>
  </si>
  <si>
    <t>Roy</t>
  </si>
  <si>
    <t>03E-7-1</t>
  </si>
  <si>
    <t>age 6,  of TYPHOID FEVER died at SAUGATUCK</t>
  </si>
  <si>
    <t>03E-7-5</t>
  </si>
  <si>
    <t>01W-2-1</t>
  </si>
  <si>
    <t>Reed Jr.</t>
  </si>
  <si>
    <t>01W-7-3</t>
  </si>
  <si>
    <t>age 79,  of OLD AGE died at SAUGATUCK TOWNSHIP</t>
  </si>
  <si>
    <t>Reed Root</t>
  </si>
  <si>
    <t>01W-7-2</t>
  </si>
  <si>
    <t>age 67,  of PERCARDITIS died at SAUGATUCK TOWNSHIP</t>
  </si>
  <si>
    <t>Reeks</t>
  </si>
  <si>
    <t>02W-17-2</t>
  </si>
  <si>
    <t>age 44,  of INFLAMMATION OF BOWELS died at SAUGATUCK TOWNSHIP</t>
  </si>
  <si>
    <t>Green Waldo</t>
  </si>
  <si>
    <t>02W-19-4</t>
  </si>
  <si>
    <t>age 64,  of MULTIPLE NEPHRITIS died at SAUGATUCK TOWNSHIP</t>
  </si>
  <si>
    <t>Matthew</t>
  </si>
  <si>
    <t>02W-17-3</t>
  </si>
  <si>
    <t>age 63,  of BRONCHITIS died at SAUGATUCK TOWNSHIP</t>
  </si>
  <si>
    <t>Meta L.</t>
  </si>
  <si>
    <t>Mehrtens</t>
  </si>
  <si>
    <t>02W-18-2</t>
  </si>
  <si>
    <t>age 75,  of TUMOR died at DOUGLAS</t>
  </si>
  <si>
    <t>02W-17-1</t>
  </si>
  <si>
    <t>age 1,  of BLOODY DYSENTRY died at SAUGATUCK</t>
  </si>
  <si>
    <t>Wayne W.</t>
  </si>
  <si>
    <t>02W-18-1</t>
  </si>
  <si>
    <t>age 73, - died at JACKSON COUNTY</t>
  </si>
  <si>
    <t>Rehm</t>
  </si>
  <si>
    <t>Simonton</t>
  </si>
  <si>
    <t>Laurence</t>
  </si>
  <si>
    <t>00B-1-2</t>
  </si>
  <si>
    <t>age 78, - WWII VETERAN</t>
  </si>
  <si>
    <t>Reid</t>
  </si>
  <si>
    <t>01E-9-3</t>
  </si>
  <si>
    <t>age 72, - died at GANGES TOWNSHIP</t>
  </si>
  <si>
    <t>Carrie</t>
  </si>
  <si>
    <t>04E-20-3</t>
  </si>
  <si>
    <t>age 78,  of CORONARY OCCLUSION died at HOLLAND</t>
  </si>
  <si>
    <t>Ida E.</t>
  </si>
  <si>
    <t>01W-8-4</t>
  </si>
  <si>
    <t>age 69,  of PULMONARY INFECTION died at SAUGATUCK TOWNSHIP</t>
  </si>
  <si>
    <t>Weed</t>
  </si>
  <si>
    <t>Lena Mae</t>
  </si>
  <si>
    <t>01W-25-5</t>
  </si>
  <si>
    <t>age 79,  of CORONARY OCCLUSION died at HOLLAND</t>
  </si>
  <si>
    <t>Lorinda</t>
  </si>
  <si>
    <t>Scranton</t>
  </si>
  <si>
    <t>01E-10-4</t>
  </si>
  <si>
    <t>wife of Robert Reid</t>
  </si>
  <si>
    <t>age 74,  of OLD AGE died at DOUGLAS</t>
  </si>
  <si>
    <t>Phoebe</t>
  </si>
  <si>
    <t>Weed Durham</t>
  </si>
  <si>
    <t>01E-10-2</t>
  </si>
  <si>
    <t>01E-10-1</t>
  </si>
  <si>
    <t>Roy H.</t>
  </si>
  <si>
    <t>01W-8-3</t>
  </si>
  <si>
    <t>age 75,  of CARCINOMA OF PANCREAS died at CALHOUN COUNTY</t>
  </si>
  <si>
    <t>04W-27-1</t>
  </si>
  <si>
    <t>age 38,  of ACCIDENT died at CHICAGO</t>
  </si>
  <si>
    <t>age 55,  of BRONCHITIS died at SAUGATUCK</t>
  </si>
  <si>
    <t>Reilly</t>
  </si>
  <si>
    <t>Mortimer</t>
  </si>
  <si>
    <t>00D-3-3</t>
  </si>
  <si>
    <t>age 82,  of CANCER OF PROSTATE died at GRAND RAPIDS,  WWI VETERAN</t>
  </si>
  <si>
    <t>Repka</t>
  </si>
  <si>
    <t>12W-162-4</t>
  </si>
  <si>
    <t>Repke</t>
  </si>
  <si>
    <t>Sheryl</t>
  </si>
  <si>
    <t>Resseguie</t>
  </si>
  <si>
    <t>Evan</t>
  </si>
  <si>
    <t>10W-46-3</t>
  </si>
  <si>
    <t>SF 2 US NAVY WWII</t>
  </si>
  <si>
    <t>age 75, - VETERAN</t>
  </si>
  <si>
    <t>Reynolds</t>
  </si>
  <si>
    <t>Hawley</t>
  </si>
  <si>
    <t>10W-128-5</t>
  </si>
  <si>
    <t>MUS1 USNRF WWI</t>
  </si>
  <si>
    <t>age 65, - died at GRAND RAPIDS</t>
  </si>
  <si>
    <t>Rhees</t>
  </si>
  <si>
    <t>Richards</t>
  </si>
  <si>
    <t>Carolyn</t>
  </si>
  <si>
    <t>0ZZ-4-2</t>
  </si>
  <si>
    <t>Wayne</t>
  </si>
  <si>
    <t>0ZZ-4-1</t>
  </si>
  <si>
    <t>Rickert</t>
  </si>
  <si>
    <t>Ahrens</t>
  </si>
  <si>
    <t>05W-16-5</t>
  </si>
  <si>
    <t>age 88,  of PNEUMONIA died at EVANSON, ILLINOIS</t>
  </si>
  <si>
    <t>John C.</t>
  </si>
  <si>
    <t>05W-16-1</t>
  </si>
  <si>
    <t>Mrs. Mary</t>
  </si>
  <si>
    <t>07W-139-2</t>
  </si>
  <si>
    <t>age 69, - died at OTSEGO</t>
  </si>
  <si>
    <t>William C.</t>
  </si>
  <si>
    <t>07W-139-1</t>
  </si>
  <si>
    <t>age 58,  of MYOCARDITIS died at SAUGATUCK TOWNSHIP</t>
  </si>
  <si>
    <t>William Godfrey</t>
  </si>
  <si>
    <t>0DS-0-08W-98-1</t>
  </si>
  <si>
    <t>PREMATURE</t>
  </si>
  <si>
    <t>Dighton</t>
  </si>
  <si>
    <t>0DS-0-03E02501</t>
  </si>
  <si>
    <t>age 81, MYOCARDIAL DEGENERATION, died Grand rapids</t>
  </si>
  <si>
    <t>01E-18-5</t>
  </si>
  <si>
    <t>age 73,  of CEREBRAL HEMORRHAGE died at CHICAGO</t>
  </si>
  <si>
    <t>01E-18-1</t>
  </si>
  <si>
    <t>age 60,  of BRIGHTS DISEASE died at DOUGLAS</t>
  </si>
  <si>
    <t>Rininger</t>
  </si>
  <si>
    <t>00D-5-4</t>
  </si>
  <si>
    <t>died at DOUGLAS, WWII VETERAN</t>
  </si>
  <si>
    <t>00D-5-3</t>
  </si>
  <si>
    <t>age 73,  of CARDIOVASCULAR DISEASE died at HOLLAND TWP.</t>
  </si>
  <si>
    <t>Robert Clinton</t>
  </si>
  <si>
    <t>00C-5-4</t>
  </si>
  <si>
    <t>age 56,  of ACUTE MYOCARDIAL INFRACTION died at HOLLAND, WWII VETERAN</t>
  </si>
  <si>
    <t>03W-24-1</t>
  </si>
  <si>
    <t>age 79,  of DROPSY died at CLYDE</t>
  </si>
  <si>
    <t>00C-4-5</t>
  </si>
  <si>
    <t>03W-23-1</t>
  </si>
  <si>
    <t>age 37,  of HEART FAILURE died at SAUGATUCK</t>
  </si>
  <si>
    <t>James Edward</t>
  </si>
  <si>
    <t>03W-27-1</t>
  </si>
  <si>
    <t>age 2m,  of MALNUTRITION died at MANLIUS</t>
  </si>
  <si>
    <t>James M.</t>
  </si>
  <si>
    <t>03W-27-5</t>
  </si>
  <si>
    <t>age 46, - died at BANGOR</t>
  </si>
  <si>
    <t>03W-24-2</t>
  </si>
  <si>
    <t>age 91,  of OLD AGE died at CLYDE</t>
  </si>
  <si>
    <t>01W-11-2</t>
  </si>
  <si>
    <t>age 88,  of SENILITY died at SAUGATUCK TOWNSHIP</t>
  </si>
  <si>
    <t>03W-27-3</t>
  </si>
  <si>
    <t>age 11h,  of CONGESTIAL MALFORMATION died at NEW RICHMOND</t>
  </si>
  <si>
    <t>Mrs. Wallace</t>
  </si>
  <si>
    <t>01W-11-3</t>
  </si>
  <si>
    <t>age 83,  of PNEUMONIA died at SAUGATUCK</t>
  </si>
  <si>
    <t>Phoebe Winifred</t>
  </si>
  <si>
    <t>03W-27-2</t>
  </si>
  <si>
    <t>age 10m,  of PREMATURE died at SAUGATUCK TOWNSHIP</t>
  </si>
  <si>
    <t>01W-11-1</t>
  </si>
  <si>
    <t>age 75,  of HEMORAGING OF BOWELS died at SAUGATUCK, Twp says July 11</t>
  </si>
  <si>
    <t>Robinson Haber</t>
  </si>
  <si>
    <t>June</t>
  </si>
  <si>
    <t>08W-123-2</t>
  </si>
  <si>
    <t>age 65, - died at DOUGLAS</t>
  </si>
  <si>
    <t>Roda</t>
  </si>
  <si>
    <t>01W-9-5</t>
  </si>
  <si>
    <t>age 65,  of CEREBRAL EPILEPSY died at DOUGLAS</t>
  </si>
  <si>
    <t>Rogers</t>
  </si>
  <si>
    <t>01E-20-5</t>
  </si>
  <si>
    <t>Floyd E.</t>
  </si>
  <si>
    <t>Romig</t>
  </si>
  <si>
    <t>Rouse</t>
  </si>
  <si>
    <t>07E-0-5</t>
  </si>
  <si>
    <t>died at DOUGLAS, POTTERS FIELD</t>
  </si>
  <si>
    <t>Rushmore</t>
  </si>
  <si>
    <t>Parthemia</t>
  </si>
  <si>
    <t>02E-7-5</t>
  </si>
  <si>
    <t>age 71,  of CHOLERA MERBAS died at CASCO</t>
  </si>
  <si>
    <t>08W-124-1</t>
  </si>
  <si>
    <t>age 79,  of ARTERIO SCLEROSIS died at DOUGLAS</t>
  </si>
  <si>
    <t>Rutty</t>
  </si>
  <si>
    <t>Albert E.</t>
  </si>
  <si>
    <t>08W-73-1</t>
  </si>
  <si>
    <t>age 75,  of EPILEPSY died at HOLLAND</t>
  </si>
  <si>
    <t>Mrs. Everal</t>
  </si>
  <si>
    <t>08W-73-2</t>
  </si>
  <si>
    <t>age 87,  of CORONARY OCCLUSION died at SAUGATUCK</t>
  </si>
  <si>
    <t>Ryan</t>
  </si>
  <si>
    <t>01E-21-2</t>
  </si>
  <si>
    <t>01E-21-3</t>
  </si>
  <si>
    <t>age 57,  of CANCER died at DOUGLAS</t>
  </si>
  <si>
    <t>01E-21-1</t>
  </si>
  <si>
    <t>01E-21-4</t>
  </si>
  <si>
    <t>age 67,  of ECREMA died at DOUGLAS</t>
  </si>
  <si>
    <t>Sailer</t>
  </si>
  <si>
    <t>07W-52-1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</si>
</sst>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59"/>
  <sheetViews>
    <sheetView tabSelected="1" workbookViewId="0" topLeftCell="A1829">
      <selection activeCell="A1" sqref="A1"/>
    </sheetView>
  </sheetViews>
  <sheetFormatPr defaultColWidth="9.140625" defaultRowHeight="12.75"/>
  <cols>
    <col min="14" max="14" width="47.28125" style="0" customWidth="1"/>
  </cols>
  <sheetData>
    <row r="1" spans="1:15" ht="12.75">
      <c r="A1" t="s">
        <v>1255</v>
      </c>
      <c r="B1" t="s">
        <v>1256</v>
      </c>
      <c r="C1" t="s">
        <v>1257</v>
      </c>
      <c r="D1" t="s">
        <v>1258</v>
      </c>
      <c r="E1" t="s">
        <v>1259</v>
      </c>
      <c r="F1" t="s">
        <v>1260</v>
      </c>
      <c r="G1" t="s">
        <v>1261</v>
      </c>
      <c r="H1" t="s">
        <v>1262</v>
      </c>
      <c r="I1" t="s">
        <v>1263</v>
      </c>
      <c r="J1" t="s">
        <v>1264</v>
      </c>
      <c r="K1" t="s">
        <v>1265</v>
      </c>
      <c r="L1" t="s">
        <v>1266</v>
      </c>
      <c r="M1" t="s">
        <v>1267</v>
      </c>
      <c r="N1" t="s">
        <v>1268</v>
      </c>
      <c r="O1" t="s">
        <v>1269</v>
      </c>
    </row>
    <row r="2" spans="1:15" ht="12.75">
      <c r="A2">
        <v>22775775</v>
      </c>
      <c r="I2">
        <v>4</v>
      </c>
      <c r="J2">
        <v>19</v>
      </c>
      <c r="K2">
        <v>1965</v>
      </c>
      <c r="L2" t="s">
        <v>1270</v>
      </c>
      <c r="N2" t="s">
        <v>1271</v>
      </c>
      <c r="O2" t="s">
        <v>1272</v>
      </c>
    </row>
    <row r="3" spans="1:15" ht="12.75">
      <c r="A3">
        <v>22775776</v>
      </c>
      <c r="I3">
        <v>9</v>
      </c>
      <c r="J3">
        <v>6</v>
      </c>
      <c r="K3">
        <v>1956</v>
      </c>
      <c r="L3" t="s">
        <v>1273</v>
      </c>
      <c r="N3" t="e">
        <f>-of DROWNING died at ALLEGAN,CO</f>
        <v>#NAME?</v>
      </c>
      <c r="O3" t="s">
        <v>1272</v>
      </c>
    </row>
    <row r="4" spans="1:15" ht="12.75">
      <c r="A4">
        <v>22775777</v>
      </c>
      <c r="I4">
        <v>11</v>
      </c>
      <c r="J4">
        <v>18</v>
      </c>
      <c r="K4">
        <v>1883</v>
      </c>
      <c r="L4" t="s">
        <v>1274</v>
      </c>
      <c r="N4" t="s">
        <v>1275</v>
      </c>
      <c r="O4" t="s">
        <v>1272</v>
      </c>
    </row>
    <row r="5" spans="1:15" ht="12.75">
      <c r="A5">
        <v>22775778</v>
      </c>
      <c r="I5">
        <v>12</v>
      </c>
      <c r="J5">
        <v>9</v>
      </c>
      <c r="K5">
        <v>1883</v>
      </c>
      <c r="L5" t="s">
        <v>1276</v>
      </c>
      <c r="N5" t="s">
        <v>1277</v>
      </c>
      <c r="O5" t="s">
        <v>1272</v>
      </c>
    </row>
    <row r="6" spans="1:15" ht="12.75">
      <c r="A6">
        <v>22774294</v>
      </c>
      <c r="B6" t="s">
        <v>1278</v>
      </c>
      <c r="C6" t="s">
        <v>1279</v>
      </c>
      <c r="F6">
        <v>4</v>
      </c>
      <c r="G6">
        <v>7</v>
      </c>
      <c r="H6">
        <v>1820</v>
      </c>
      <c r="I6">
        <v>3</v>
      </c>
      <c r="J6">
        <v>29</v>
      </c>
      <c r="K6">
        <v>1874</v>
      </c>
      <c r="L6" t="s">
        <v>1280</v>
      </c>
      <c r="N6" t="e">
        <v>#NAME?</v>
      </c>
      <c r="O6" t="s">
        <v>1272</v>
      </c>
    </row>
    <row r="7" spans="1:15" ht="12.75">
      <c r="A7">
        <v>22774295</v>
      </c>
      <c r="B7" t="s">
        <v>1278</v>
      </c>
      <c r="C7" t="s">
        <v>1279</v>
      </c>
      <c r="H7">
        <v>1820</v>
      </c>
      <c r="I7">
        <v>1</v>
      </c>
      <c r="J7">
        <v>15</v>
      </c>
      <c r="K7">
        <v>1908</v>
      </c>
      <c r="L7" t="s">
        <v>1281</v>
      </c>
      <c r="N7" t="e">
        <f>-of OLD AGE died at MANLIUS</f>
        <v>#NAME?</v>
      </c>
      <c r="O7" t="s">
        <v>1282</v>
      </c>
    </row>
    <row r="8" spans="1:15" ht="12.75">
      <c r="A8">
        <v>22774298</v>
      </c>
      <c r="B8" t="s">
        <v>1278</v>
      </c>
      <c r="C8" t="s">
        <v>1279</v>
      </c>
      <c r="H8">
        <v>1862</v>
      </c>
      <c r="I8">
        <v>3</v>
      </c>
      <c r="J8">
        <v>29</v>
      </c>
      <c r="K8">
        <v>1926</v>
      </c>
      <c r="L8" t="s">
        <v>1283</v>
      </c>
      <c r="N8" t="s">
        <v>1284</v>
      </c>
      <c r="O8" t="s">
        <v>1282</v>
      </c>
    </row>
    <row r="9" spans="1:15" ht="12.75">
      <c r="A9">
        <v>22774297</v>
      </c>
      <c r="B9" t="s">
        <v>1278</v>
      </c>
      <c r="C9" t="s">
        <v>1285</v>
      </c>
      <c r="H9">
        <v>1834</v>
      </c>
      <c r="I9">
        <v>7</v>
      </c>
      <c r="J9">
        <v>18</v>
      </c>
      <c r="K9">
        <v>1918</v>
      </c>
      <c r="L9" t="s">
        <v>1286</v>
      </c>
      <c r="N9" t="s">
        <v>1287</v>
      </c>
      <c r="O9" t="s">
        <v>1282</v>
      </c>
    </row>
    <row r="10" spans="1:15" ht="12.75">
      <c r="A10">
        <v>22774296</v>
      </c>
      <c r="B10" t="s">
        <v>1278</v>
      </c>
      <c r="C10" t="s">
        <v>1288</v>
      </c>
      <c r="D10" t="s">
        <v>1289</v>
      </c>
      <c r="I10">
        <v>12</v>
      </c>
      <c r="J10">
        <v>11</v>
      </c>
      <c r="K10">
        <v>1875</v>
      </c>
      <c r="L10" t="s">
        <v>1290</v>
      </c>
      <c r="N10" t="s">
        <v>1291</v>
      </c>
      <c r="O10" t="s">
        <v>1282</v>
      </c>
    </row>
    <row r="11" spans="1:15" ht="12.75">
      <c r="A11">
        <v>22774299</v>
      </c>
      <c r="B11" t="s">
        <v>1292</v>
      </c>
      <c r="C11" t="s">
        <v>1293</v>
      </c>
      <c r="I11">
        <v>5</v>
      </c>
      <c r="J11">
        <v>19</v>
      </c>
      <c r="K11">
        <v>1888</v>
      </c>
      <c r="L11" t="s">
        <v>1294</v>
      </c>
      <c r="N11" t="s">
        <v>1295</v>
      </c>
      <c r="O11" t="s">
        <v>1272</v>
      </c>
    </row>
    <row r="12" spans="1:15" ht="12.75">
      <c r="A12">
        <v>22774300</v>
      </c>
      <c r="B12" t="s">
        <v>1296</v>
      </c>
      <c r="C12" t="s">
        <v>1297</v>
      </c>
      <c r="I12">
        <v>9</v>
      </c>
      <c r="J12">
        <v>29</v>
      </c>
      <c r="K12">
        <v>1937</v>
      </c>
      <c r="L12" t="s">
        <v>1298</v>
      </c>
      <c r="N12" t="s">
        <v>1299</v>
      </c>
      <c r="O12" t="s">
        <v>1272</v>
      </c>
    </row>
    <row r="13" spans="1:15" ht="12.75">
      <c r="A13">
        <v>26790788</v>
      </c>
      <c r="B13" t="s">
        <v>1296</v>
      </c>
      <c r="C13" t="s">
        <v>1300</v>
      </c>
      <c r="D13" t="s">
        <v>1301</v>
      </c>
      <c r="F13">
        <v>10</v>
      </c>
      <c r="G13">
        <v>12</v>
      </c>
      <c r="H13">
        <v>1856</v>
      </c>
      <c r="I13">
        <v>1</v>
      </c>
      <c r="J13">
        <v>30</v>
      </c>
      <c r="K13">
        <v>1913</v>
      </c>
      <c r="O13" t="s">
        <v>1282</v>
      </c>
    </row>
    <row r="14" spans="1:15" ht="12.75">
      <c r="A14">
        <v>22774304</v>
      </c>
      <c r="B14" t="s">
        <v>1302</v>
      </c>
      <c r="C14" t="s">
        <v>1303</v>
      </c>
      <c r="D14" t="s">
        <v>1304</v>
      </c>
      <c r="E14" t="s">
        <v>1305</v>
      </c>
      <c r="F14">
        <v>10</v>
      </c>
      <c r="G14">
        <v>17</v>
      </c>
      <c r="H14">
        <v>1888</v>
      </c>
      <c r="I14">
        <v>12</v>
      </c>
      <c r="J14">
        <v>19</v>
      </c>
      <c r="K14">
        <v>1924</v>
      </c>
      <c r="L14" t="s">
        <v>1306</v>
      </c>
      <c r="N14" t="s">
        <v>1307</v>
      </c>
      <c r="O14" t="s">
        <v>1282</v>
      </c>
    </row>
    <row r="15" spans="1:15" ht="12.75">
      <c r="A15">
        <v>22774303</v>
      </c>
      <c r="B15" t="s">
        <v>1302</v>
      </c>
      <c r="C15" t="s">
        <v>1308</v>
      </c>
      <c r="H15">
        <v>1892</v>
      </c>
      <c r="I15">
        <v>2</v>
      </c>
      <c r="J15">
        <v>21</v>
      </c>
      <c r="K15">
        <v>1976</v>
      </c>
      <c r="L15" t="s">
        <v>1309</v>
      </c>
      <c r="N15" t="s">
        <v>1310</v>
      </c>
      <c r="O15" t="s">
        <v>1282</v>
      </c>
    </row>
    <row r="16" spans="1:15" ht="12.75">
      <c r="A16">
        <v>22774302</v>
      </c>
      <c r="B16" t="s">
        <v>1302</v>
      </c>
      <c r="C16" t="s">
        <v>1311</v>
      </c>
      <c r="H16">
        <v>1918</v>
      </c>
      <c r="I16">
        <v>4</v>
      </c>
      <c r="J16">
        <v>11</v>
      </c>
      <c r="K16">
        <v>1923</v>
      </c>
      <c r="L16" t="s">
        <v>1312</v>
      </c>
      <c r="N16" t="s">
        <v>1313</v>
      </c>
      <c r="O16" t="s">
        <v>1282</v>
      </c>
    </row>
    <row r="17" spans="1:15" ht="12.75">
      <c r="A17">
        <v>22774301</v>
      </c>
      <c r="B17" t="s">
        <v>1302</v>
      </c>
      <c r="C17" t="s">
        <v>1314</v>
      </c>
      <c r="H17">
        <v>1906</v>
      </c>
      <c r="I17">
        <v>2</v>
      </c>
      <c r="J17">
        <v>26</v>
      </c>
      <c r="K17">
        <v>1990</v>
      </c>
      <c r="L17" t="s">
        <v>1315</v>
      </c>
      <c r="N17" t="e">
        <f>-of VENTRICULAR FIBRILLATION died at GRAND RAPIDS</f>
        <v>#NAME?</v>
      </c>
      <c r="O17" t="s">
        <v>1282</v>
      </c>
    </row>
    <row r="18" spans="1:15" ht="12.75">
      <c r="A18">
        <v>22774305</v>
      </c>
      <c r="B18" t="s">
        <v>1316</v>
      </c>
      <c r="C18" t="s">
        <v>1317</v>
      </c>
      <c r="E18" t="s">
        <v>1318</v>
      </c>
      <c r="F18">
        <v>3</v>
      </c>
      <c r="G18">
        <v>18</v>
      </c>
      <c r="H18">
        <v>1917</v>
      </c>
      <c r="I18">
        <v>4</v>
      </c>
      <c r="J18">
        <v>19</v>
      </c>
      <c r="K18">
        <v>1997</v>
      </c>
      <c r="L18" t="s">
        <v>1319</v>
      </c>
      <c r="N18" t="s">
        <v>1320</v>
      </c>
      <c r="O18" t="s">
        <v>1282</v>
      </c>
    </row>
    <row r="19" spans="1:15" ht="12.75">
      <c r="A19">
        <v>22774306</v>
      </c>
      <c r="B19" t="s">
        <v>1321</v>
      </c>
      <c r="C19" t="s">
        <v>1322</v>
      </c>
      <c r="I19">
        <v>2</v>
      </c>
      <c r="J19">
        <v>13</v>
      </c>
      <c r="K19">
        <v>1913</v>
      </c>
      <c r="L19" t="s">
        <v>1323</v>
      </c>
      <c r="N19" t="e">
        <f>-of PNEUMONIA died at CHICAGO</f>
        <v>#NAME?</v>
      </c>
      <c r="O19" t="s">
        <v>1272</v>
      </c>
    </row>
    <row r="20" spans="1:15" ht="12.75">
      <c r="A20">
        <v>22774307</v>
      </c>
      <c r="B20" t="s">
        <v>1324</v>
      </c>
      <c r="C20" t="s">
        <v>1325</v>
      </c>
      <c r="H20">
        <v>1925</v>
      </c>
      <c r="I20">
        <v>5</v>
      </c>
      <c r="J20">
        <v>1</v>
      </c>
      <c r="K20">
        <v>1995</v>
      </c>
      <c r="L20" t="s">
        <v>1326</v>
      </c>
      <c r="N20" t="s">
        <v>1327</v>
      </c>
      <c r="O20" t="s">
        <v>1282</v>
      </c>
    </row>
    <row r="21" spans="1:15" ht="12.75">
      <c r="A21">
        <v>22774308</v>
      </c>
      <c r="B21" t="s">
        <v>1324</v>
      </c>
      <c r="C21" t="s">
        <v>1328</v>
      </c>
      <c r="H21">
        <v>1909</v>
      </c>
      <c r="I21">
        <v>12</v>
      </c>
      <c r="J21">
        <v>20</v>
      </c>
      <c r="K21">
        <v>1989</v>
      </c>
      <c r="L21" t="s">
        <v>1329</v>
      </c>
      <c r="N21" t="s">
        <v>1330</v>
      </c>
      <c r="O21" t="s">
        <v>1282</v>
      </c>
    </row>
    <row r="22" spans="1:15" ht="12.75">
      <c r="A22">
        <v>22774309</v>
      </c>
      <c r="B22" t="s">
        <v>1331</v>
      </c>
      <c r="C22" t="s">
        <v>1332</v>
      </c>
      <c r="L22" t="s">
        <v>1333</v>
      </c>
      <c r="O22" t="s">
        <v>1272</v>
      </c>
    </row>
    <row r="23" spans="1:15" ht="12.75">
      <c r="A23">
        <v>29636655</v>
      </c>
      <c r="B23" t="s">
        <v>1334</v>
      </c>
      <c r="C23" t="s">
        <v>1335</v>
      </c>
      <c r="D23" t="s">
        <v>1336</v>
      </c>
      <c r="H23">
        <v>1907</v>
      </c>
      <c r="K23">
        <v>1987</v>
      </c>
      <c r="O23" t="s">
        <v>1282</v>
      </c>
    </row>
    <row r="24" spans="1:15" ht="12.75">
      <c r="A24">
        <v>22774310</v>
      </c>
      <c r="B24" t="s">
        <v>1334</v>
      </c>
      <c r="C24" t="s">
        <v>1337</v>
      </c>
      <c r="F24">
        <v>1</v>
      </c>
      <c r="G24">
        <v>20</v>
      </c>
      <c r="H24">
        <v>1904</v>
      </c>
      <c r="I24">
        <v>9</v>
      </c>
      <c r="J24">
        <v>15</v>
      </c>
      <c r="K24">
        <v>1989</v>
      </c>
      <c r="L24" t="s">
        <v>1338</v>
      </c>
      <c r="N24" t="s">
        <v>1339</v>
      </c>
      <c r="O24" t="s">
        <v>1282</v>
      </c>
    </row>
    <row r="25" spans="1:15" ht="12.75">
      <c r="A25">
        <v>29636661</v>
      </c>
      <c r="B25" t="s">
        <v>1340</v>
      </c>
      <c r="C25" t="s">
        <v>1341</v>
      </c>
      <c r="H25">
        <v>1948</v>
      </c>
      <c r="O25" t="s">
        <v>1282</v>
      </c>
    </row>
    <row r="26" spans="1:15" ht="12.75">
      <c r="A26">
        <v>23151885</v>
      </c>
      <c r="B26" t="s">
        <v>1340</v>
      </c>
      <c r="C26" t="s">
        <v>1342</v>
      </c>
      <c r="H26">
        <v>1947</v>
      </c>
      <c r="I26">
        <v>12</v>
      </c>
      <c r="J26">
        <v>7</v>
      </c>
      <c r="K26">
        <v>1972</v>
      </c>
      <c r="L26" t="s">
        <v>1343</v>
      </c>
      <c r="N26" t="s">
        <v>1344</v>
      </c>
      <c r="O26" t="s">
        <v>1282</v>
      </c>
    </row>
    <row r="27" spans="1:15" ht="12.75">
      <c r="A27">
        <v>23151886</v>
      </c>
      <c r="B27" t="s">
        <v>1345</v>
      </c>
      <c r="C27" t="s">
        <v>1346</v>
      </c>
      <c r="I27">
        <v>4</v>
      </c>
      <c r="J27">
        <v>13</v>
      </c>
      <c r="K27">
        <v>1903</v>
      </c>
      <c r="L27" t="s">
        <v>1347</v>
      </c>
      <c r="N27" t="s">
        <v>1348</v>
      </c>
      <c r="O27" t="s">
        <v>1282</v>
      </c>
    </row>
    <row r="28" spans="1:15" ht="12.75">
      <c r="A28">
        <v>29638097</v>
      </c>
      <c r="B28" t="s">
        <v>1349</v>
      </c>
      <c r="C28" t="s">
        <v>1350</v>
      </c>
      <c r="D28" t="s">
        <v>1351</v>
      </c>
      <c r="H28">
        <v>1927</v>
      </c>
      <c r="O28" t="s">
        <v>1282</v>
      </c>
    </row>
    <row r="29" spans="1:15" ht="12.75">
      <c r="A29">
        <v>23151887</v>
      </c>
      <c r="B29" t="s">
        <v>1349</v>
      </c>
      <c r="C29" t="s">
        <v>1352</v>
      </c>
      <c r="H29">
        <v>1925</v>
      </c>
      <c r="I29">
        <v>2</v>
      </c>
      <c r="J29">
        <v>9</v>
      </c>
      <c r="K29">
        <v>1987</v>
      </c>
      <c r="L29" t="s">
        <v>1353</v>
      </c>
      <c r="N29" t="s">
        <v>1354</v>
      </c>
      <c r="O29" t="s">
        <v>1282</v>
      </c>
    </row>
    <row r="30" spans="1:15" ht="12.75">
      <c r="A30">
        <v>23151888</v>
      </c>
      <c r="B30" t="s">
        <v>1349</v>
      </c>
      <c r="C30" t="s">
        <v>1355</v>
      </c>
      <c r="F30">
        <v>5</v>
      </c>
      <c r="G30">
        <v>9</v>
      </c>
      <c r="H30">
        <v>1864</v>
      </c>
      <c r="I30">
        <v>12</v>
      </c>
      <c r="J30">
        <v>8</v>
      </c>
      <c r="K30">
        <v>1935</v>
      </c>
      <c r="L30" t="s">
        <v>1356</v>
      </c>
      <c r="N30" t="s">
        <v>1357</v>
      </c>
      <c r="O30" t="s">
        <v>1272</v>
      </c>
    </row>
    <row r="31" spans="1:15" ht="12.75">
      <c r="A31">
        <v>23151889</v>
      </c>
      <c r="B31" t="s">
        <v>1349</v>
      </c>
      <c r="C31" t="s">
        <v>1358</v>
      </c>
      <c r="L31" t="s">
        <v>1359</v>
      </c>
      <c r="N31" t="s">
        <v>1360</v>
      </c>
      <c r="O31" t="s">
        <v>1272</v>
      </c>
    </row>
    <row r="32" spans="1:15" ht="12.75">
      <c r="A32">
        <v>23151890</v>
      </c>
      <c r="B32" t="s">
        <v>1349</v>
      </c>
      <c r="C32" t="s">
        <v>1361</v>
      </c>
      <c r="E32" t="s">
        <v>1362</v>
      </c>
      <c r="H32">
        <v>1867</v>
      </c>
      <c r="I32">
        <v>7</v>
      </c>
      <c r="J32">
        <v>9</v>
      </c>
      <c r="K32">
        <v>1942</v>
      </c>
      <c r="L32" t="s">
        <v>1363</v>
      </c>
      <c r="N32" t="s">
        <v>1364</v>
      </c>
      <c r="O32" t="s">
        <v>1272</v>
      </c>
    </row>
    <row r="33" spans="1:15" ht="12.75">
      <c r="A33">
        <v>28712903</v>
      </c>
      <c r="B33" t="s">
        <v>1365</v>
      </c>
      <c r="C33" t="s">
        <v>1366</v>
      </c>
      <c r="D33" t="s">
        <v>1367</v>
      </c>
      <c r="F33">
        <v>6</v>
      </c>
      <c r="G33">
        <v>13</v>
      </c>
      <c r="H33">
        <v>1894</v>
      </c>
      <c r="I33">
        <v>9</v>
      </c>
      <c r="J33">
        <v>9</v>
      </c>
      <c r="K33">
        <v>1971</v>
      </c>
      <c r="O33" t="s">
        <v>1282</v>
      </c>
    </row>
    <row r="34" spans="1:15" ht="12.75">
      <c r="A34">
        <v>28712941</v>
      </c>
      <c r="B34" t="s">
        <v>1365</v>
      </c>
      <c r="C34" t="s">
        <v>1368</v>
      </c>
      <c r="D34" t="s">
        <v>1369</v>
      </c>
      <c r="H34">
        <v>1896</v>
      </c>
      <c r="K34">
        <v>1960</v>
      </c>
      <c r="O34" t="s">
        <v>1282</v>
      </c>
    </row>
    <row r="35" spans="1:15" ht="12.75">
      <c r="A35">
        <v>25490362</v>
      </c>
      <c r="B35" t="s">
        <v>1365</v>
      </c>
      <c r="C35" t="s">
        <v>1370</v>
      </c>
      <c r="D35" t="s">
        <v>1371</v>
      </c>
      <c r="F35">
        <v>7</v>
      </c>
      <c r="G35">
        <v>11</v>
      </c>
      <c r="H35">
        <v>1901</v>
      </c>
      <c r="I35">
        <v>4</v>
      </c>
      <c r="J35">
        <v>26</v>
      </c>
      <c r="K35">
        <v>1989</v>
      </c>
      <c r="O35" t="s">
        <v>1282</v>
      </c>
    </row>
    <row r="36" spans="1:15" ht="12.75">
      <c r="A36">
        <v>23151891</v>
      </c>
      <c r="B36" t="s">
        <v>1372</v>
      </c>
      <c r="C36" t="s">
        <v>1373</v>
      </c>
      <c r="F36">
        <v>11</v>
      </c>
      <c r="G36">
        <v>2</v>
      </c>
      <c r="H36">
        <v>1911</v>
      </c>
      <c r="I36">
        <v>11</v>
      </c>
      <c r="J36">
        <v>22</v>
      </c>
      <c r="K36">
        <v>1974</v>
      </c>
      <c r="L36" t="s">
        <v>1374</v>
      </c>
      <c r="N36" t="s">
        <v>1375</v>
      </c>
      <c r="O36" t="s">
        <v>1282</v>
      </c>
    </row>
    <row r="37" spans="1:15" ht="12.75">
      <c r="A37">
        <v>23151892</v>
      </c>
      <c r="B37" t="s">
        <v>1372</v>
      </c>
      <c r="C37" t="s">
        <v>1376</v>
      </c>
      <c r="L37" t="s">
        <v>1377</v>
      </c>
      <c r="O37" t="s">
        <v>1272</v>
      </c>
    </row>
    <row r="38" spans="1:15" ht="12.75">
      <c r="A38">
        <v>23151893</v>
      </c>
      <c r="B38" t="s">
        <v>1372</v>
      </c>
      <c r="C38" t="s">
        <v>1378</v>
      </c>
      <c r="F38">
        <v>4</v>
      </c>
      <c r="G38">
        <v>17</v>
      </c>
      <c r="H38">
        <v>1921</v>
      </c>
      <c r="I38">
        <v>7</v>
      </c>
      <c r="J38">
        <v>3</v>
      </c>
      <c r="K38">
        <v>1973</v>
      </c>
      <c r="L38" t="s">
        <v>1379</v>
      </c>
      <c r="N38" t="s">
        <v>1380</v>
      </c>
      <c r="O38" t="s">
        <v>1282</v>
      </c>
    </row>
    <row r="39" spans="1:15" ht="12.75">
      <c r="A39">
        <v>23151894</v>
      </c>
      <c r="B39" t="s">
        <v>1372</v>
      </c>
      <c r="C39" t="s">
        <v>1381</v>
      </c>
      <c r="F39">
        <v>6</v>
      </c>
      <c r="G39">
        <v>21</v>
      </c>
      <c r="H39">
        <v>1887</v>
      </c>
      <c r="I39">
        <v>1</v>
      </c>
      <c r="J39">
        <v>6</v>
      </c>
      <c r="K39">
        <v>1975</v>
      </c>
      <c r="L39" t="s">
        <v>1382</v>
      </c>
      <c r="N39" t="s">
        <v>1383</v>
      </c>
      <c r="O39" t="s">
        <v>1282</v>
      </c>
    </row>
    <row r="40" spans="1:15" ht="12.75">
      <c r="A40">
        <v>23151895</v>
      </c>
      <c r="B40" t="s">
        <v>1372</v>
      </c>
      <c r="C40" t="s">
        <v>1384</v>
      </c>
      <c r="F40">
        <v>5</v>
      </c>
      <c r="G40">
        <v>30</v>
      </c>
      <c r="H40">
        <v>1888</v>
      </c>
      <c r="I40">
        <v>7</v>
      </c>
      <c r="J40">
        <v>26</v>
      </c>
      <c r="K40">
        <v>1974</v>
      </c>
      <c r="L40" t="s">
        <v>1385</v>
      </c>
      <c r="N40" t="s">
        <v>1386</v>
      </c>
      <c r="O40" t="s">
        <v>1282</v>
      </c>
    </row>
    <row r="41" spans="1:15" ht="12.75">
      <c r="A41">
        <v>23151896</v>
      </c>
      <c r="B41" t="s">
        <v>1372</v>
      </c>
      <c r="C41" t="s">
        <v>1387</v>
      </c>
      <c r="F41">
        <v>12</v>
      </c>
      <c r="G41">
        <v>26</v>
      </c>
      <c r="H41">
        <v>1932</v>
      </c>
      <c r="I41">
        <v>5</v>
      </c>
      <c r="J41">
        <v>18</v>
      </c>
      <c r="K41">
        <v>1971</v>
      </c>
      <c r="L41" t="s">
        <v>1388</v>
      </c>
      <c r="N41" t="s">
        <v>1389</v>
      </c>
      <c r="O41" t="s">
        <v>1282</v>
      </c>
    </row>
    <row r="42" spans="1:15" ht="12.75">
      <c r="A42">
        <v>23151897</v>
      </c>
      <c r="B42" t="s">
        <v>1372</v>
      </c>
      <c r="C42" t="s">
        <v>1390</v>
      </c>
      <c r="I42">
        <v>10</v>
      </c>
      <c r="J42">
        <v>30</v>
      </c>
      <c r="K42">
        <v>1966</v>
      </c>
      <c r="L42" t="s">
        <v>1391</v>
      </c>
      <c r="N42" t="s">
        <v>1392</v>
      </c>
      <c r="O42" t="s">
        <v>1272</v>
      </c>
    </row>
    <row r="43" spans="1:15" ht="12.75">
      <c r="A43">
        <v>29638375</v>
      </c>
      <c r="B43" t="s">
        <v>1393</v>
      </c>
      <c r="C43" t="s">
        <v>1394</v>
      </c>
      <c r="D43" t="s">
        <v>1395</v>
      </c>
      <c r="F43">
        <v>10</v>
      </c>
      <c r="G43">
        <v>28</v>
      </c>
      <c r="H43">
        <v>1939</v>
      </c>
      <c r="O43" t="s">
        <v>1272</v>
      </c>
    </row>
    <row r="44" spans="1:15" ht="12.75">
      <c r="A44">
        <v>29638390</v>
      </c>
      <c r="B44" t="s">
        <v>1393</v>
      </c>
      <c r="C44" t="s">
        <v>1396</v>
      </c>
      <c r="D44" t="s">
        <v>1397</v>
      </c>
      <c r="F44">
        <v>8</v>
      </c>
      <c r="G44">
        <v>31</v>
      </c>
      <c r="H44">
        <v>1942</v>
      </c>
      <c r="O44" t="s">
        <v>1272</v>
      </c>
    </row>
    <row r="45" spans="1:15" ht="12.75">
      <c r="A45">
        <v>22983228</v>
      </c>
      <c r="B45" t="s">
        <v>1398</v>
      </c>
      <c r="C45" t="s">
        <v>1399</v>
      </c>
      <c r="D45" t="s">
        <v>1400</v>
      </c>
      <c r="H45">
        <v>1885</v>
      </c>
      <c r="I45">
        <v>2</v>
      </c>
      <c r="K45">
        <v>1956</v>
      </c>
      <c r="O45" t="s">
        <v>1272</v>
      </c>
    </row>
    <row r="46" spans="1:15" ht="12.75">
      <c r="A46">
        <v>22774314</v>
      </c>
      <c r="B46" t="s">
        <v>1398</v>
      </c>
      <c r="C46" t="s">
        <v>1401</v>
      </c>
      <c r="I46">
        <v>7</v>
      </c>
      <c r="J46">
        <v>17</v>
      </c>
      <c r="K46">
        <v>1868</v>
      </c>
      <c r="L46" t="s">
        <v>1402</v>
      </c>
      <c r="N46" t="e">
        <f>--died at DOUGLAS</f>
        <v>#NAME?</v>
      </c>
      <c r="O46" t="s">
        <v>1272</v>
      </c>
    </row>
    <row r="47" spans="1:15" ht="12.75">
      <c r="A47">
        <v>22774320</v>
      </c>
      <c r="B47" t="s">
        <v>1398</v>
      </c>
      <c r="C47" t="s">
        <v>1403</v>
      </c>
      <c r="D47" t="s">
        <v>1404</v>
      </c>
      <c r="F47">
        <v>5</v>
      </c>
      <c r="G47">
        <v>7</v>
      </c>
      <c r="H47">
        <v>1907</v>
      </c>
      <c r="I47">
        <v>9</v>
      </c>
      <c r="J47">
        <v>14</v>
      </c>
      <c r="K47">
        <v>1963</v>
      </c>
      <c r="L47" t="s">
        <v>1405</v>
      </c>
      <c r="N47" t="s">
        <v>1406</v>
      </c>
      <c r="O47" t="s">
        <v>1282</v>
      </c>
    </row>
    <row r="48" spans="1:15" ht="12.75">
      <c r="A48">
        <v>23151898</v>
      </c>
      <c r="B48" t="s">
        <v>1398</v>
      </c>
      <c r="C48" t="s">
        <v>1407</v>
      </c>
      <c r="D48" t="s">
        <v>1408</v>
      </c>
      <c r="F48">
        <v>7</v>
      </c>
      <c r="G48">
        <v>2</v>
      </c>
      <c r="H48">
        <v>1917</v>
      </c>
      <c r="I48">
        <v>2</v>
      </c>
      <c r="J48">
        <v>9</v>
      </c>
      <c r="K48">
        <v>1983</v>
      </c>
      <c r="L48" t="s">
        <v>1409</v>
      </c>
      <c r="N48" t="s">
        <v>1410</v>
      </c>
      <c r="O48" t="s">
        <v>1282</v>
      </c>
    </row>
    <row r="49" spans="1:15" ht="12.75">
      <c r="A49">
        <v>23151899</v>
      </c>
      <c r="B49" t="s">
        <v>1398</v>
      </c>
      <c r="C49" t="s">
        <v>1411</v>
      </c>
      <c r="F49">
        <v>4</v>
      </c>
      <c r="G49">
        <v>6</v>
      </c>
      <c r="H49">
        <v>1932</v>
      </c>
      <c r="I49">
        <v>2</v>
      </c>
      <c r="J49">
        <v>19</v>
      </c>
      <c r="K49">
        <v>1976</v>
      </c>
      <c r="L49" t="s">
        <v>1412</v>
      </c>
      <c r="M49" t="s">
        <v>1413</v>
      </c>
      <c r="N49" t="s">
        <v>1414</v>
      </c>
      <c r="O49" t="s">
        <v>1282</v>
      </c>
    </row>
    <row r="50" spans="1:15" ht="12.75">
      <c r="A50">
        <v>23151900</v>
      </c>
      <c r="B50" t="s">
        <v>1398</v>
      </c>
      <c r="C50" t="s">
        <v>1415</v>
      </c>
      <c r="F50">
        <v>10</v>
      </c>
      <c r="G50">
        <v>28</v>
      </c>
      <c r="H50">
        <v>1887</v>
      </c>
      <c r="I50">
        <v>10</v>
      </c>
      <c r="J50">
        <v>22</v>
      </c>
      <c r="K50">
        <v>1957</v>
      </c>
      <c r="L50" t="s">
        <v>1416</v>
      </c>
      <c r="M50" t="s">
        <v>1417</v>
      </c>
      <c r="N50" t="s">
        <v>1418</v>
      </c>
      <c r="O50" t="s">
        <v>1282</v>
      </c>
    </row>
    <row r="51" spans="1:15" ht="12.75">
      <c r="A51">
        <v>22774318</v>
      </c>
      <c r="B51" t="s">
        <v>1398</v>
      </c>
      <c r="C51" t="s">
        <v>1419</v>
      </c>
      <c r="E51" t="s">
        <v>1420</v>
      </c>
      <c r="F51">
        <v>4</v>
      </c>
      <c r="G51">
        <v>12</v>
      </c>
      <c r="H51">
        <v>1851</v>
      </c>
      <c r="I51">
        <v>10</v>
      </c>
      <c r="J51">
        <v>13</v>
      </c>
      <c r="K51">
        <v>1953</v>
      </c>
      <c r="L51" t="s">
        <v>1421</v>
      </c>
      <c r="N51" t="s">
        <v>1422</v>
      </c>
      <c r="O51" t="s">
        <v>1272</v>
      </c>
    </row>
    <row r="52" spans="1:15" ht="12.75">
      <c r="A52">
        <v>22774319</v>
      </c>
      <c r="B52" t="s">
        <v>1398</v>
      </c>
      <c r="C52" t="s">
        <v>1423</v>
      </c>
      <c r="F52">
        <v>6</v>
      </c>
      <c r="G52">
        <v>2</v>
      </c>
      <c r="H52">
        <v>1917</v>
      </c>
      <c r="I52">
        <v>8</v>
      </c>
      <c r="J52">
        <v>4</v>
      </c>
      <c r="K52">
        <v>1951</v>
      </c>
      <c r="L52" t="s">
        <v>1424</v>
      </c>
      <c r="N52" t="s">
        <v>1425</v>
      </c>
      <c r="O52" t="s">
        <v>1272</v>
      </c>
    </row>
    <row r="53" spans="1:15" ht="12.75">
      <c r="A53">
        <v>22774317</v>
      </c>
      <c r="B53" t="s">
        <v>1398</v>
      </c>
      <c r="C53" t="s">
        <v>1426</v>
      </c>
      <c r="F53">
        <v>11</v>
      </c>
      <c r="G53">
        <v>28</v>
      </c>
      <c r="H53">
        <v>1856</v>
      </c>
      <c r="I53">
        <v>9</v>
      </c>
      <c r="J53">
        <v>23</v>
      </c>
      <c r="K53">
        <v>1891</v>
      </c>
      <c r="L53" t="s">
        <v>1427</v>
      </c>
      <c r="N53" t="s">
        <v>1428</v>
      </c>
      <c r="O53" t="s">
        <v>1282</v>
      </c>
    </row>
    <row r="54" spans="1:15" ht="12.75">
      <c r="A54">
        <v>22774316</v>
      </c>
      <c r="B54" t="s">
        <v>1398</v>
      </c>
      <c r="C54" t="s">
        <v>1429</v>
      </c>
      <c r="F54">
        <v>9</v>
      </c>
      <c r="G54">
        <v>26</v>
      </c>
      <c r="H54">
        <v>1890</v>
      </c>
      <c r="I54">
        <v>1</v>
      </c>
      <c r="J54">
        <v>3</v>
      </c>
      <c r="K54">
        <v>1893</v>
      </c>
      <c r="L54" t="s">
        <v>1430</v>
      </c>
      <c r="N54" t="s">
        <v>1431</v>
      </c>
      <c r="O54" t="s">
        <v>1282</v>
      </c>
    </row>
    <row r="55" spans="1:15" ht="12.75">
      <c r="A55">
        <v>22774315</v>
      </c>
      <c r="B55" t="s">
        <v>1398</v>
      </c>
      <c r="C55" t="s">
        <v>1432</v>
      </c>
      <c r="F55">
        <v>10</v>
      </c>
      <c r="G55">
        <v>25</v>
      </c>
      <c r="H55">
        <v>1883</v>
      </c>
      <c r="I55">
        <v>2</v>
      </c>
      <c r="J55">
        <v>2</v>
      </c>
      <c r="K55">
        <v>1904</v>
      </c>
      <c r="L55" t="s">
        <v>1433</v>
      </c>
      <c r="N55" t="s">
        <v>1434</v>
      </c>
      <c r="O55" t="s">
        <v>1282</v>
      </c>
    </row>
    <row r="56" spans="1:15" ht="12.75">
      <c r="A56">
        <v>22774327</v>
      </c>
      <c r="B56" t="s">
        <v>1435</v>
      </c>
      <c r="C56" t="s">
        <v>1436</v>
      </c>
      <c r="H56">
        <v>1878</v>
      </c>
      <c r="I56">
        <v>9</v>
      </c>
      <c r="J56">
        <v>7</v>
      </c>
      <c r="K56">
        <v>1933</v>
      </c>
      <c r="L56" t="s">
        <v>1437</v>
      </c>
      <c r="N56" t="s">
        <v>1438</v>
      </c>
      <c r="O56" t="s">
        <v>1282</v>
      </c>
    </row>
    <row r="57" spans="1:15" ht="12.75">
      <c r="A57">
        <v>22774324</v>
      </c>
      <c r="B57" t="s">
        <v>1435</v>
      </c>
      <c r="C57" t="s">
        <v>1401</v>
      </c>
      <c r="I57">
        <v>8</v>
      </c>
      <c r="J57">
        <v>27</v>
      </c>
      <c r="K57">
        <v>1909</v>
      </c>
      <c r="L57" t="s">
        <v>1439</v>
      </c>
      <c r="N57" t="e">
        <f>-of STILLBORN died at SAUGATUCK</f>
        <v>#NAME?</v>
      </c>
      <c r="O57" t="s">
        <v>1272</v>
      </c>
    </row>
    <row r="58" spans="1:15" ht="12.75">
      <c r="A58">
        <v>22774323</v>
      </c>
      <c r="B58" t="s">
        <v>1435</v>
      </c>
      <c r="C58" t="s">
        <v>1440</v>
      </c>
      <c r="D58" t="s">
        <v>1441</v>
      </c>
      <c r="I58">
        <v>12</v>
      </c>
      <c r="J58">
        <v>7</v>
      </c>
      <c r="K58">
        <v>1999</v>
      </c>
      <c r="L58" t="s">
        <v>1442</v>
      </c>
      <c r="N58" t="s">
        <v>1339</v>
      </c>
      <c r="O58" t="s">
        <v>1282</v>
      </c>
    </row>
    <row r="59" spans="1:15" ht="12.75">
      <c r="A59">
        <v>22774328</v>
      </c>
      <c r="B59" t="s">
        <v>1435</v>
      </c>
      <c r="C59" t="s">
        <v>1443</v>
      </c>
      <c r="D59" t="s">
        <v>1289</v>
      </c>
      <c r="F59">
        <v>1</v>
      </c>
      <c r="G59">
        <v>17</v>
      </c>
      <c r="H59">
        <v>1870</v>
      </c>
      <c r="I59">
        <v>12</v>
      </c>
      <c r="J59">
        <v>9</v>
      </c>
      <c r="K59">
        <v>1939</v>
      </c>
      <c r="L59" t="s">
        <v>1444</v>
      </c>
      <c r="N59" t="s">
        <v>1445</v>
      </c>
      <c r="O59" t="s">
        <v>1282</v>
      </c>
    </row>
    <row r="60" spans="1:15" ht="12.75">
      <c r="A60">
        <v>22774322</v>
      </c>
      <c r="B60" t="s">
        <v>1435</v>
      </c>
      <c r="C60" t="s">
        <v>1446</v>
      </c>
      <c r="I60">
        <v>7</v>
      </c>
      <c r="J60">
        <v>4</v>
      </c>
      <c r="K60">
        <v>1996</v>
      </c>
      <c r="L60" t="s">
        <v>1447</v>
      </c>
      <c r="N60" t="e">
        <f>--died at DOUGLAS</f>
        <v>#NAME?</v>
      </c>
      <c r="O60" t="s">
        <v>1272</v>
      </c>
    </row>
    <row r="61" spans="1:15" ht="12.75">
      <c r="A61">
        <v>22774330</v>
      </c>
      <c r="B61" t="s">
        <v>1435</v>
      </c>
      <c r="C61" t="s">
        <v>1448</v>
      </c>
      <c r="F61">
        <v>6</v>
      </c>
      <c r="G61">
        <v>14</v>
      </c>
      <c r="H61">
        <v>1903</v>
      </c>
      <c r="I61">
        <v>1</v>
      </c>
      <c r="J61">
        <v>22</v>
      </c>
      <c r="K61">
        <v>1906</v>
      </c>
      <c r="L61" t="s">
        <v>1439</v>
      </c>
      <c r="N61" t="s">
        <v>1449</v>
      </c>
      <c r="O61" t="s">
        <v>1282</v>
      </c>
    </row>
    <row r="62" spans="1:15" ht="12.75">
      <c r="A62">
        <v>22774321</v>
      </c>
      <c r="B62" t="s">
        <v>1435</v>
      </c>
      <c r="C62" t="s">
        <v>1346</v>
      </c>
      <c r="I62">
        <v>9</v>
      </c>
      <c r="J62">
        <v>12</v>
      </c>
      <c r="K62">
        <v>1997</v>
      </c>
      <c r="L62" t="s">
        <v>1450</v>
      </c>
      <c r="N62" t="e">
        <f>--died at DOUGLAS</f>
        <v>#NAME?</v>
      </c>
      <c r="O62" t="s">
        <v>1272</v>
      </c>
    </row>
    <row r="63" spans="1:15" ht="12.75">
      <c r="A63">
        <v>22774329</v>
      </c>
      <c r="B63" t="s">
        <v>1435</v>
      </c>
      <c r="C63" t="s">
        <v>1451</v>
      </c>
      <c r="F63">
        <v>5</v>
      </c>
      <c r="G63">
        <v>11</v>
      </c>
      <c r="H63">
        <v>1855</v>
      </c>
      <c r="I63">
        <v>12</v>
      </c>
      <c r="J63">
        <v>20</v>
      </c>
      <c r="K63">
        <v>1935</v>
      </c>
      <c r="L63" t="s">
        <v>1452</v>
      </c>
      <c r="N63" t="s">
        <v>1453</v>
      </c>
      <c r="O63" t="s">
        <v>1282</v>
      </c>
    </row>
    <row r="64" spans="1:15" ht="12.75">
      <c r="A64">
        <v>22774326</v>
      </c>
      <c r="B64" t="s">
        <v>1435</v>
      </c>
      <c r="C64" t="s">
        <v>1454</v>
      </c>
      <c r="I64">
        <v>8</v>
      </c>
      <c r="J64">
        <v>24</v>
      </c>
      <c r="K64">
        <v>1981</v>
      </c>
      <c r="L64" t="s">
        <v>1455</v>
      </c>
      <c r="N64" t="s">
        <v>1456</v>
      </c>
      <c r="O64" t="s">
        <v>1282</v>
      </c>
    </row>
    <row r="65" spans="1:15" ht="12.75">
      <c r="A65">
        <v>29959078</v>
      </c>
      <c r="B65" t="s">
        <v>1435</v>
      </c>
      <c r="C65" t="s">
        <v>1457</v>
      </c>
      <c r="D65" t="s">
        <v>1458</v>
      </c>
      <c r="F65">
        <v>12</v>
      </c>
      <c r="G65">
        <v>13</v>
      </c>
      <c r="H65">
        <v>1922</v>
      </c>
      <c r="I65">
        <v>7</v>
      </c>
      <c r="J65">
        <v>5</v>
      </c>
      <c r="K65">
        <v>2000</v>
      </c>
      <c r="O65" t="s">
        <v>1282</v>
      </c>
    </row>
    <row r="66" spans="1:15" ht="12.75">
      <c r="A66">
        <v>22774332</v>
      </c>
      <c r="B66" t="s">
        <v>1459</v>
      </c>
      <c r="C66" t="s">
        <v>1460</v>
      </c>
      <c r="F66">
        <v>10</v>
      </c>
      <c r="H66">
        <v>1836</v>
      </c>
      <c r="I66">
        <v>3</v>
      </c>
      <c r="J66">
        <v>22</v>
      </c>
      <c r="K66">
        <v>1909</v>
      </c>
      <c r="L66" t="s">
        <v>1461</v>
      </c>
      <c r="N66" t="s">
        <v>1462</v>
      </c>
      <c r="O66" t="s">
        <v>1272</v>
      </c>
    </row>
    <row r="67" spans="1:15" ht="12.75">
      <c r="A67">
        <v>22774334</v>
      </c>
      <c r="B67" t="s">
        <v>1463</v>
      </c>
      <c r="C67" t="s">
        <v>1464</v>
      </c>
      <c r="F67">
        <v>11</v>
      </c>
      <c r="G67">
        <v>20</v>
      </c>
      <c r="H67">
        <v>1945</v>
      </c>
      <c r="L67" t="s">
        <v>1465</v>
      </c>
      <c r="M67" t="s">
        <v>1466</v>
      </c>
      <c r="N67" t="s">
        <v>1339</v>
      </c>
      <c r="O67" t="s">
        <v>1282</v>
      </c>
    </row>
    <row r="68" spans="1:15" ht="12.75">
      <c r="A68">
        <v>22774333</v>
      </c>
      <c r="B68" t="s">
        <v>1463</v>
      </c>
      <c r="C68" t="s">
        <v>1467</v>
      </c>
      <c r="F68">
        <v>12</v>
      </c>
      <c r="G68">
        <v>16</v>
      </c>
      <c r="H68">
        <v>1936</v>
      </c>
      <c r="I68">
        <v>4</v>
      </c>
      <c r="J68">
        <v>13</v>
      </c>
      <c r="K68">
        <v>2006</v>
      </c>
      <c r="L68" t="s">
        <v>1468</v>
      </c>
      <c r="M68" t="s">
        <v>1469</v>
      </c>
      <c r="N68" t="s">
        <v>1339</v>
      </c>
      <c r="O68" t="s">
        <v>1272</v>
      </c>
    </row>
    <row r="69" spans="1:15" ht="12.75">
      <c r="A69">
        <v>22774335</v>
      </c>
      <c r="B69" t="s">
        <v>1470</v>
      </c>
      <c r="C69" t="s">
        <v>1471</v>
      </c>
      <c r="I69">
        <v>10</v>
      </c>
      <c r="J69">
        <v>24</v>
      </c>
      <c r="K69">
        <v>1868</v>
      </c>
      <c r="L69" t="s">
        <v>1472</v>
      </c>
      <c r="N69" t="e">
        <f>--died at DOUGLAS</f>
        <v>#NAME?</v>
      </c>
      <c r="O69" t="s">
        <v>1272</v>
      </c>
    </row>
    <row r="70" spans="1:15" ht="12.75">
      <c r="A70">
        <v>22774336</v>
      </c>
      <c r="B70" t="s">
        <v>1473</v>
      </c>
      <c r="C70" t="s">
        <v>1474</v>
      </c>
      <c r="E70" t="s">
        <v>1475</v>
      </c>
      <c r="F70">
        <v>7</v>
      </c>
      <c r="G70">
        <v>24</v>
      </c>
      <c r="H70">
        <v>1879</v>
      </c>
      <c r="I70">
        <v>12</v>
      </c>
      <c r="J70">
        <v>6</v>
      </c>
      <c r="K70">
        <v>1942</v>
      </c>
      <c r="L70" t="s">
        <v>1476</v>
      </c>
      <c r="N70" t="s">
        <v>1477</v>
      </c>
      <c r="O70" t="s">
        <v>1272</v>
      </c>
    </row>
    <row r="71" spans="1:15" ht="12.75">
      <c r="A71">
        <v>22774339</v>
      </c>
      <c r="B71" t="s">
        <v>1473</v>
      </c>
      <c r="C71" t="s">
        <v>1478</v>
      </c>
      <c r="D71" t="s">
        <v>1479</v>
      </c>
      <c r="F71">
        <v>4</v>
      </c>
      <c r="G71">
        <v>14</v>
      </c>
      <c r="H71">
        <v>1879</v>
      </c>
      <c r="I71">
        <v>1</v>
      </c>
      <c r="J71">
        <v>30</v>
      </c>
      <c r="K71">
        <v>1967</v>
      </c>
      <c r="L71" t="s">
        <v>1480</v>
      </c>
      <c r="N71" t="s">
        <v>1481</v>
      </c>
      <c r="O71" t="s">
        <v>1282</v>
      </c>
    </row>
    <row r="72" spans="1:15" ht="12.75">
      <c r="A72">
        <v>22774338</v>
      </c>
      <c r="B72" t="s">
        <v>1473</v>
      </c>
      <c r="C72" t="s">
        <v>1482</v>
      </c>
      <c r="E72" t="s">
        <v>1483</v>
      </c>
      <c r="F72">
        <v>8</v>
      </c>
      <c r="G72">
        <v>10</v>
      </c>
      <c r="H72">
        <v>1880</v>
      </c>
      <c r="I72">
        <v>3</v>
      </c>
      <c r="J72">
        <v>12</v>
      </c>
      <c r="K72">
        <v>1977</v>
      </c>
      <c r="L72" t="s">
        <v>1484</v>
      </c>
      <c r="N72" t="s">
        <v>1485</v>
      </c>
      <c r="O72" t="s">
        <v>1282</v>
      </c>
    </row>
    <row r="73" spans="1:15" ht="12.75">
      <c r="A73">
        <v>29638438</v>
      </c>
      <c r="B73" t="s">
        <v>1486</v>
      </c>
      <c r="C73" t="s">
        <v>1487</v>
      </c>
      <c r="H73">
        <v>1920</v>
      </c>
      <c r="O73" t="s">
        <v>1282</v>
      </c>
    </row>
    <row r="74" spans="1:15" ht="12.75">
      <c r="A74">
        <v>22774344</v>
      </c>
      <c r="B74" t="s">
        <v>1486</v>
      </c>
      <c r="C74" t="s">
        <v>1488</v>
      </c>
      <c r="H74">
        <v>1901</v>
      </c>
      <c r="I74">
        <v>11</v>
      </c>
      <c r="J74">
        <v>8</v>
      </c>
      <c r="K74">
        <v>1993</v>
      </c>
      <c r="L74" t="s">
        <v>1489</v>
      </c>
      <c r="N74" t="s">
        <v>1490</v>
      </c>
      <c r="O74" t="s">
        <v>1282</v>
      </c>
    </row>
    <row r="75" spans="1:15" ht="12.75">
      <c r="A75">
        <v>22774343</v>
      </c>
      <c r="B75" t="s">
        <v>1486</v>
      </c>
      <c r="C75" t="s">
        <v>1491</v>
      </c>
      <c r="H75">
        <v>1916</v>
      </c>
      <c r="I75">
        <v>10</v>
      </c>
      <c r="J75">
        <v>15</v>
      </c>
      <c r="K75">
        <v>1988</v>
      </c>
      <c r="L75" t="s">
        <v>1492</v>
      </c>
      <c r="N75" t="s">
        <v>1493</v>
      </c>
      <c r="O75" t="s">
        <v>1282</v>
      </c>
    </row>
    <row r="76" spans="1:15" ht="12.75">
      <c r="A76">
        <v>22774342</v>
      </c>
      <c r="B76" t="s">
        <v>1486</v>
      </c>
      <c r="C76" t="s">
        <v>1494</v>
      </c>
      <c r="H76">
        <v>1943</v>
      </c>
      <c r="I76">
        <v>3</v>
      </c>
      <c r="J76">
        <v>22</v>
      </c>
      <c r="K76">
        <v>1995</v>
      </c>
      <c r="L76" t="s">
        <v>1495</v>
      </c>
      <c r="N76" t="s">
        <v>1496</v>
      </c>
      <c r="O76" t="s">
        <v>1282</v>
      </c>
    </row>
    <row r="77" spans="1:15" ht="12.75">
      <c r="A77">
        <v>22774341</v>
      </c>
      <c r="B77" t="s">
        <v>1486</v>
      </c>
      <c r="C77" t="s">
        <v>1497</v>
      </c>
      <c r="H77">
        <v>1906</v>
      </c>
      <c r="I77">
        <v>11</v>
      </c>
      <c r="J77">
        <v>13</v>
      </c>
      <c r="K77">
        <v>1972</v>
      </c>
      <c r="L77" t="s">
        <v>1498</v>
      </c>
      <c r="N77" t="s">
        <v>1499</v>
      </c>
      <c r="O77" t="s">
        <v>1282</v>
      </c>
    </row>
    <row r="78" spans="1:15" ht="12.75">
      <c r="A78">
        <v>22774345</v>
      </c>
      <c r="B78" t="s">
        <v>1500</v>
      </c>
      <c r="C78" t="s">
        <v>1501</v>
      </c>
      <c r="H78">
        <v>1917</v>
      </c>
      <c r="I78">
        <v>6</v>
      </c>
      <c r="J78">
        <v>15</v>
      </c>
      <c r="K78">
        <v>1995</v>
      </c>
      <c r="L78" t="s">
        <v>1502</v>
      </c>
      <c r="N78" t="s">
        <v>1339</v>
      </c>
      <c r="O78" t="s">
        <v>1282</v>
      </c>
    </row>
    <row r="79" spans="1:15" ht="12.75">
      <c r="A79">
        <v>22774346</v>
      </c>
      <c r="B79" t="s">
        <v>1503</v>
      </c>
      <c r="C79" t="s">
        <v>1504</v>
      </c>
      <c r="I79">
        <v>9</v>
      </c>
      <c r="J79">
        <v>11</v>
      </c>
      <c r="K79">
        <v>1873</v>
      </c>
      <c r="L79" t="s">
        <v>1505</v>
      </c>
      <c r="N79" t="s">
        <v>1506</v>
      </c>
      <c r="O79" t="s">
        <v>1272</v>
      </c>
    </row>
    <row r="80" spans="1:15" ht="12.75">
      <c r="A80">
        <v>22774347</v>
      </c>
      <c r="B80" t="s">
        <v>1507</v>
      </c>
      <c r="C80" t="s">
        <v>1508</v>
      </c>
      <c r="H80">
        <v>1856</v>
      </c>
      <c r="I80">
        <v>5</v>
      </c>
      <c r="J80">
        <v>1</v>
      </c>
      <c r="K80">
        <v>1933</v>
      </c>
      <c r="L80" t="s">
        <v>1509</v>
      </c>
      <c r="N80" t="s">
        <v>1510</v>
      </c>
      <c r="O80" t="s">
        <v>1282</v>
      </c>
    </row>
    <row r="81" spans="1:15" ht="12.75">
      <c r="A81">
        <v>22774350</v>
      </c>
      <c r="B81" t="s">
        <v>1511</v>
      </c>
      <c r="C81" t="s">
        <v>1407</v>
      </c>
      <c r="D81" t="s">
        <v>1478</v>
      </c>
      <c r="F81">
        <v>3</v>
      </c>
      <c r="G81">
        <v>24</v>
      </c>
      <c r="H81">
        <v>1889</v>
      </c>
      <c r="I81">
        <v>2</v>
      </c>
      <c r="J81">
        <v>8</v>
      </c>
      <c r="K81">
        <v>1916</v>
      </c>
      <c r="L81" t="s">
        <v>1512</v>
      </c>
      <c r="N81" t="s">
        <v>1513</v>
      </c>
      <c r="O81" t="s">
        <v>1282</v>
      </c>
    </row>
    <row r="82" spans="1:15" ht="12.75">
      <c r="A82">
        <v>22774349</v>
      </c>
      <c r="B82" t="s">
        <v>1511</v>
      </c>
      <c r="C82" t="s">
        <v>1514</v>
      </c>
      <c r="H82">
        <v>1856</v>
      </c>
      <c r="I82">
        <v>4</v>
      </c>
      <c r="J82">
        <v>2</v>
      </c>
      <c r="K82">
        <v>1918</v>
      </c>
      <c r="L82" t="s">
        <v>1515</v>
      </c>
      <c r="N82" t="s">
        <v>1516</v>
      </c>
      <c r="O82" t="s">
        <v>1282</v>
      </c>
    </row>
    <row r="83" spans="1:15" ht="12.75">
      <c r="A83">
        <v>22774348</v>
      </c>
      <c r="B83" t="s">
        <v>1511</v>
      </c>
      <c r="C83" t="s">
        <v>1517</v>
      </c>
      <c r="H83">
        <v>1884</v>
      </c>
      <c r="I83">
        <v>4</v>
      </c>
      <c r="J83">
        <v>11</v>
      </c>
      <c r="K83">
        <v>1959</v>
      </c>
      <c r="L83" t="s">
        <v>1518</v>
      </c>
      <c r="N83" t="s">
        <v>1519</v>
      </c>
      <c r="O83" t="s">
        <v>1282</v>
      </c>
    </row>
    <row r="84" spans="1:15" ht="12.75">
      <c r="A84">
        <v>22774352</v>
      </c>
      <c r="B84" t="s">
        <v>1520</v>
      </c>
      <c r="C84" t="s">
        <v>1521</v>
      </c>
      <c r="I84">
        <v>1</v>
      </c>
      <c r="J84">
        <v>21</v>
      </c>
      <c r="K84">
        <v>1881</v>
      </c>
      <c r="L84" t="s">
        <v>1522</v>
      </c>
      <c r="N84" t="s">
        <v>1523</v>
      </c>
      <c r="O84" t="s">
        <v>1272</v>
      </c>
    </row>
    <row r="85" spans="1:15" ht="12.75">
      <c r="A85">
        <v>22774351</v>
      </c>
      <c r="B85" t="s">
        <v>1520</v>
      </c>
      <c r="C85" t="s">
        <v>1524</v>
      </c>
      <c r="I85">
        <v>5</v>
      </c>
      <c r="J85">
        <v>13</v>
      </c>
      <c r="K85">
        <v>1870</v>
      </c>
      <c r="L85" t="s">
        <v>1525</v>
      </c>
      <c r="N85" t="e">
        <f>--died at DOUGLAS</f>
        <v>#NAME?</v>
      </c>
      <c r="O85" t="s">
        <v>1272</v>
      </c>
    </row>
    <row r="86" spans="1:15" ht="12.75">
      <c r="A86">
        <v>22774353</v>
      </c>
      <c r="B86" t="s">
        <v>1526</v>
      </c>
      <c r="C86" t="s">
        <v>1396</v>
      </c>
      <c r="L86" t="s">
        <v>1527</v>
      </c>
      <c r="N86" t="s">
        <v>1339</v>
      </c>
      <c r="O86" t="s">
        <v>1272</v>
      </c>
    </row>
    <row r="87" spans="1:15" ht="12.75">
      <c r="A87">
        <v>22774354</v>
      </c>
      <c r="B87" t="s">
        <v>1526</v>
      </c>
      <c r="C87" t="s">
        <v>1528</v>
      </c>
      <c r="H87">
        <v>1926</v>
      </c>
      <c r="L87" t="s">
        <v>1529</v>
      </c>
      <c r="N87" t="s">
        <v>1339</v>
      </c>
      <c r="O87" t="s">
        <v>1282</v>
      </c>
    </row>
    <row r="88" spans="1:15" ht="12.75">
      <c r="A88">
        <v>22774355</v>
      </c>
      <c r="B88" t="s">
        <v>1526</v>
      </c>
      <c r="C88" t="s">
        <v>1530</v>
      </c>
      <c r="H88">
        <v>1908</v>
      </c>
      <c r="I88">
        <v>8</v>
      </c>
      <c r="J88">
        <v>31</v>
      </c>
      <c r="K88">
        <v>1967</v>
      </c>
      <c r="L88" t="s">
        <v>1527</v>
      </c>
      <c r="N88" t="s">
        <v>1531</v>
      </c>
      <c r="O88" t="s">
        <v>1282</v>
      </c>
    </row>
    <row r="89" spans="1:15" ht="12.75">
      <c r="A89">
        <v>22774356</v>
      </c>
      <c r="B89" t="s">
        <v>1532</v>
      </c>
      <c r="C89" t="s">
        <v>1533</v>
      </c>
      <c r="I89">
        <v>6</v>
      </c>
      <c r="J89">
        <v>11</v>
      </c>
      <c r="K89">
        <v>1936</v>
      </c>
      <c r="L89" t="s">
        <v>1534</v>
      </c>
      <c r="N89" t="s">
        <v>1535</v>
      </c>
      <c r="O89" t="s">
        <v>1272</v>
      </c>
    </row>
    <row r="90" spans="1:15" ht="12.75">
      <c r="A90">
        <v>22774357</v>
      </c>
      <c r="B90" t="s">
        <v>1532</v>
      </c>
      <c r="C90" t="s">
        <v>1279</v>
      </c>
      <c r="I90">
        <v>12</v>
      </c>
      <c r="J90">
        <v>10</v>
      </c>
      <c r="K90">
        <v>1933</v>
      </c>
      <c r="L90" t="s">
        <v>1536</v>
      </c>
      <c r="N90" t="s">
        <v>1537</v>
      </c>
      <c r="O90" t="s">
        <v>1272</v>
      </c>
    </row>
    <row r="91" spans="1:15" ht="12.75">
      <c r="A91">
        <v>22774358</v>
      </c>
      <c r="B91" t="s">
        <v>1538</v>
      </c>
      <c r="C91" t="s">
        <v>1539</v>
      </c>
      <c r="H91">
        <v>1964</v>
      </c>
      <c r="I91">
        <v>5</v>
      </c>
      <c r="J91">
        <v>16</v>
      </c>
      <c r="K91">
        <v>1993</v>
      </c>
      <c r="L91" t="s">
        <v>1540</v>
      </c>
      <c r="N91" t="s">
        <v>1541</v>
      </c>
      <c r="O91" t="s">
        <v>1282</v>
      </c>
    </row>
    <row r="92" spans="1:15" ht="12.75">
      <c r="A92">
        <v>22774360</v>
      </c>
      <c r="B92" t="s">
        <v>1538</v>
      </c>
      <c r="C92" t="s">
        <v>1542</v>
      </c>
      <c r="I92">
        <v>12</v>
      </c>
      <c r="J92">
        <v>30</v>
      </c>
      <c r="K92">
        <v>1986</v>
      </c>
      <c r="L92" t="s">
        <v>1543</v>
      </c>
      <c r="N92" t="s">
        <v>1544</v>
      </c>
      <c r="O92" t="s">
        <v>1272</v>
      </c>
    </row>
    <row r="93" spans="1:15" ht="12.75">
      <c r="A93">
        <v>22774359</v>
      </c>
      <c r="B93" t="s">
        <v>1538</v>
      </c>
      <c r="C93" t="s">
        <v>1545</v>
      </c>
      <c r="D93" t="s">
        <v>1546</v>
      </c>
      <c r="F93">
        <v>6</v>
      </c>
      <c r="G93">
        <v>6</v>
      </c>
      <c r="H93">
        <v>1963</v>
      </c>
      <c r="I93">
        <v>7</v>
      </c>
      <c r="J93">
        <v>18</v>
      </c>
      <c r="K93">
        <v>1994</v>
      </c>
      <c r="L93" t="s">
        <v>1547</v>
      </c>
      <c r="M93" t="s">
        <v>1548</v>
      </c>
      <c r="N93" t="s">
        <v>1549</v>
      </c>
      <c r="O93" t="s">
        <v>1282</v>
      </c>
    </row>
    <row r="94" spans="1:15" ht="12.75">
      <c r="A94">
        <v>22774362</v>
      </c>
      <c r="B94" t="s">
        <v>1550</v>
      </c>
      <c r="C94" t="s">
        <v>1551</v>
      </c>
      <c r="F94">
        <v>2</v>
      </c>
      <c r="G94">
        <v>20</v>
      </c>
      <c r="H94">
        <v>1908</v>
      </c>
      <c r="I94">
        <v>1</v>
      </c>
      <c r="J94">
        <v>18</v>
      </c>
      <c r="K94">
        <v>1978</v>
      </c>
      <c r="L94" t="s">
        <v>1552</v>
      </c>
      <c r="M94" t="s">
        <v>1553</v>
      </c>
      <c r="N94" t="s">
        <v>1554</v>
      </c>
      <c r="O94" t="s">
        <v>1282</v>
      </c>
    </row>
    <row r="95" spans="1:15" ht="12.75">
      <c r="A95">
        <v>22774361</v>
      </c>
      <c r="B95" t="s">
        <v>1550</v>
      </c>
      <c r="C95" t="s">
        <v>1555</v>
      </c>
      <c r="D95" t="s">
        <v>1556</v>
      </c>
      <c r="F95">
        <v>7</v>
      </c>
      <c r="G95">
        <v>7</v>
      </c>
      <c r="H95">
        <v>1900</v>
      </c>
      <c r="I95">
        <v>6</v>
      </c>
      <c r="J95">
        <v>25</v>
      </c>
      <c r="K95">
        <v>1977</v>
      </c>
      <c r="L95" t="s">
        <v>1557</v>
      </c>
      <c r="M95" t="s">
        <v>1553</v>
      </c>
      <c r="N95" t="s">
        <v>1558</v>
      </c>
      <c r="O95" t="s">
        <v>1282</v>
      </c>
    </row>
    <row r="96" spans="1:15" ht="12.75">
      <c r="A96">
        <v>22774364</v>
      </c>
      <c r="B96" t="s">
        <v>1305</v>
      </c>
      <c r="C96" t="s">
        <v>1559</v>
      </c>
      <c r="H96">
        <v>1849</v>
      </c>
      <c r="I96">
        <v>6</v>
      </c>
      <c r="J96">
        <v>10</v>
      </c>
      <c r="K96">
        <v>1904</v>
      </c>
      <c r="L96" t="s">
        <v>1560</v>
      </c>
      <c r="N96" t="s">
        <v>1561</v>
      </c>
      <c r="O96" t="s">
        <v>1282</v>
      </c>
    </row>
    <row r="97" spans="1:15" ht="12.75">
      <c r="A97">
        <v>22774363</v>
      </c>
      <c r="B97" t="s">
        <v>1305</v>
      </c>
      <c r="C97" t="s">
        <v>1332</v>
      </c>
      <c r="E97" t="s">
        <v>1562</v>
      </c>
      <c r="F97">
        <v>4</v>
      </c>
      <c r="G97">
        <v>13</v>
      </c>
      <c r="H97">
        <v>1853</v>
      </c>
      <c r="I97">
        <v>6</v>
      </c>
      <c r="J97">
        <v>10</v>
      </c>
      <c r="K97">
        <v>1923</v>
      </c>
      <c r="L97" t="s">
        <v>1563</v>
      </c>
      <c r="N97" t="s">
        <v>1564</v>
      </c>
      <c r="O97" t="s">
        <v>1282</v>
      </c>
    </row>
    <row r="98" spans="1:15" ht="12.75">
      <c r="A98">
        <v>23151901</v>
      </c>
      <c r="B98" t="s">
        <v>1305</v>
      </c>
      <c r="C98" t="s">
        <v>1565</v>
      </c>
      <c r="D98" t="s">
        <v>1566</v>
      </c>
      <c r="E98" t="s">
        <v>1567</v>
      </c>
      <c r="F98">
        <v>6</v>
      </c>
      <c r="G98">
        <v>17</v>
      </c>
      <c r="H98">
        <v>1852</v>
      </c>
      <c r="I98">
        <v>12</v>
      </c>
      <c r="J98">
        <v>12</v>
      </c>
      <c r="K98">
        <v>1927</v>
      </c>
      <c r="L98" t="s">
        <v>1568</v>
      </c>
      <c r="N98" t="s">
        <v>1569</v>
      </c>
      <c r="O98" t="s">
        <v>1282</v>
      </c>
    </row>
    <row r="99" spans="1:15" ht="12.75">
      <c r="A99">
        <v>22774365</v>
      </c>
      <c r="B99" t="s">
        <v>1305</v>
      </c>
      <c r="C99" t="s">
        <v>1570</v>
      </c>
      <c r="F99">
        <v>9</v>
      </c>
      <c r="G99">
        <v>18</v>
      </c>
      <c r="H99">
        <v>1883</v>
      </c>
      <c r="I99">
        <v>1</v>
      </c>
      <c r="J99">
        <v>30</v>
      </c>
      <c r="K99">
        <v>1892</v>
      </c>
      <c r="L99" t="s">
        <v>1571</v>
      </c>
      <c r="N99" t="s">
        <v>1572</v>
      </c>
      <c r="O99" t="s">
        <v>1282</v>
      </c>
    </row>
    <row r="100" spans="1:15" ht="12.75">
      <c r="A100">
        <v>22774366</v>
      </c>
      <c r="B100" t="s">
        <v>1305</v>
      </c>
      <c r="C100" t="s">
        <v>1573</v>
      </c>
      <c r="H100">
        <v>1879</v>
      </c>
      <c r="I100">
        <v>6</v>
      </c>
      <c r="J100">
        <v>21</v>
      </c>
      <c r="K100">
        <v>1950</v>
      </c>
      <c r="L100" t="s">
        <v>1574</v>
      </c>
      <c r="N100" t="s">
        <v>1575</v>
      </c>
      <c r="O100" t="s">
        <v>1282</v>
      </c>
    </row>
    <row r="101" spans="1:15" ht="12.75">
      <c r="A101">
        <v>23228911</v>
      </c>
      <c r="B101" t="s">
        <v>1305</v>
      </c>
      <c r="C101" t="s">
        <v>1576</v>
      </c>
      <c r="I101">
        <v>4</v>
      </c>
      <c r="K101">
        <v>1906</v>
      </c>
      <c r="O101" t="s">
        <v>1272</v>
      </c>
    </row>
    <row r="102" spans="1:15" ht="12.75">
      <c r="A102">
        <v>23151902</v>
      </c>
      <c r="B102" t="s">
        <v>1305</v>
      </c>
      <c r="C102" t="s">
        <v>1577</v>
      </c>
      <c r="F102">
        <v>6</v>
      </c>
      <c r="G102">
        <v>3</v>
      </c>
      <c r="H102">
        <v>1846</v>
      </c>
      <c r="I102">
        <v>3</v>
      </c>
      <c r="J102">
        <v>12</v>
      </c>
      <c r="K102">
        <v>1928</v>
      </c>
      <c r="L102" t="s">
        <v>1578</v>
      </c>
      <c r="N102" t="s">
        <v>1579</v>
      </c>
      <c r="O102" t="s">
        <v>1282</v>
      </c>
    </row>
    <row r="103" spans="1:15" ht="12.75">
      <c r="A103">
        <v>22774367</v>
      </c>
      <c r="B103" t="s">
        <v>1305</v>
      </c>
      <c r="C103" t="s">
        <v>1580</v>
      </c>
      <c r="H103">
        <v>1882</v>
      </c>
      <c r="I103">
        <v>2</v>
      </c>
      <c r="J103">
        <v>29</v>
      </c>
      <c r="K103">
        <v>1932</v>
      </c>
      <c r="L103" t="s">
        <v>1581</v>
      </c>
      <c r="N103" t="s">
        <v>1582</v>
      </c>
      <c r="O103" t="s">
        <v>1282</v>
      </c>
    </row>
    <row r="104" spans="1:15" ht="12.75">
      <c r="A104">
        <v>22774368</v>
      </c>
      <c r="B104" t="s">
        <v>1583</v>
      </c>
      <c r="C104" t="s">
        <v>1584</v>
      </c>
      <c r="F104">
        <v>3</v>
      </c>
      <c r="G104">
        <v>26</v>
      </c>
      <c r="H104">
        <v>1909</v>
      </c>
      <c r="I104">
        <v>3</v>
      </c>
      <c r="J104">
        <v>31</v>
      </c>
      <c r="K104">
        <v>1909</v>
      </c>
      <c r="L104" t="s">
        <v>1585</v>
      </c>
      <c r="N104" t="e">
        <f>-of LACK of VITALITY died at DOUGLAS</f>
        <v>#NAME?</v>
      </c>
      <c r="O104" t="s">
        <v>1282</v>
      </c>
    </row>
    <row r="105" spans="1:15" ht="12.75">
      <c r="A105">
        <v>22774369</v>
      </c>
      <c r="B105" t="s">
        <v>1583</v>
      </c>
      <c r="C105" t="s">
        <v>1586</v>
      </c>
      <c r="D105" t="s">
        <v>1467</v>
      </c>
      <c r="F105">
        <v>3</v>
      </c>
      <c r="G105">
        <v>24</v>
      </c>
      <c r="H105">
        <v>1913</v>
      </c>
      <c r="I105">
        <v>1</v>
      </c>
      <c r="J105">
        <v>7</v>
      </c>
      <c r="K105">
        <v>1914</v>
      </c>
      <c r="L105" t="s">
        <v>1587</v>
      </c>
      <c r="N105" t="s">
        <v>1588</v>
      </c>
      <c r="O105" t="s">
        <v>1282</v>
      </c>
    </row>
    <row r="106" spans="1:15" ht="12.75">
      <c r="A106">
        <v>22774372</v>
      </c>
      <c r="B106" t="s">
        <v>1583</v>
      </c>
      <c r="C106" t="s">
        <v>1589</v>
      </c>
      <c r="E106" t="s">
        <v>1590</v>
      </c>
      <c r="F106">
        <v>11</v>
      </c>
      <c r="G106">
        <v>22</v>
      </c>
      <c r="H106">
        <v>1888</v>
      </c>
      <c r="I106">
        <v>7</v>
      </c>
      <c r="J106">
        <v>5</v>
      </c>
      <c r="K106">
        <v>1964</v>
      </c>
      <c r="L106" t="s">
        <v>1591</v>
      </c>
      <c r="N106" t="s">
        <v>1592</v>
      </c>
      <c r="O106" t="s">
        <v>1282</v>
      </c>
    </row>
    <row r="107" spans="1:15" ht="12.75">
      <c r="A107">
        <v>22774371</v>
      </c>
      <c r="B107" t="s">
        <v>1583</v>
      </c>
      <c r="C107" t="s">
        <v>1279</v>
      </c>
      <c r="D107" t="s">
        <v>1593</v>
      </c>
      <c r="F107">
        <v>9</v>
      </c>
      <c r="G107">
        <v>14</v>
      </c>
      <c r="H107">
        <v>1870</v>
      </c>
      <c r="I107">
        <v>6</v>
      </c>
      <c r="J107">
        <v>8</v>
      </c>
      <c r="K107">
        <v>1935</v>
      </c>
      <c r="L107" t="s">
        <v>1594</v>
      </c>
      <c r="N107" t="s">
        <v>1595</v>
      </c>
      <c r="O107" t="s">
        <v>1282</v>
      </c>
    </row>
    <row r="108" spans="1:15" ht="12.75">
      <c r="A108">
        <v>22774370</v>
      </c>
      <c r="B108" t="s">
        <v>1583</v>
      </c>
      <c r="C108" t="s">
        <v>1596</v>
      </c>
      <c r="F108">
        <v>6</v>
      </c>
      <c r="G108">
        <v>4</v>
      </c>
      <c r="H108">
        <v>1920</v>
      </c>
      <c r="I108">
        <v>1</v>
      </c>
      <c r="J108">
        <v>28</v>
      </c>
      <c r="K108">
        <v>1984</v>
      </c>
      <c r="L108" t="s">
        <v>1597</v>
      </c>
      <c r="N108" t="s">
        <v>1598</v>
      </c>
      <c r="O108" t="s">
        <v>1282</v>
      </c>
    </row>
    <row r="109" spans="1:15" ht="12.75">
      <c r="A109">
        <v>22774374</v>
      </c>
      <c r="B109" t="s">
        <v>1599</v>
      </c>
      <c r="C109" t="s">
        <v>1600</v>
      </c>
      <c r="I109">
        <v>9</v>
      </c>
      <c r="J109">
        <v>27</v>
      </c>
      <c r="K109">
        <v>1989</v>
      </c>
      <c r="L109" t="s">
        <v>1601</v>
      </c>
      <c r="N109" t="s">
        <v>1602</v>
      </c>
      <c r="O109" t="s">
        <v>1282</v>
      </c>
    </row>
    <row r="110" spans="1:15" ht="12.75">
      <c r="A110">
        <v>22774373</v>
      </c>
      <c r="B110" t="s">
        <v>1599</v>
      </c>
      <c r="C110" t="s">
        <v>1478</v>
      </c>
      <c r="I110">
        <v>1</v>
      </c>
      <c r="J110">
        <v>24</v>
      </c>
      <c r="K110">
        <v>1963</v>
      </c>
      <c r="L110" t="s">
        <v>1603</v>
      </c>
      <c r="N110" t="s">
        <v>1604</v>
      </c>
      <c r="O110" t="s">
        <v>1282</v>
      </c>
    </row>
    <row r="111" spans="1:15" ht="12.75">
      <c r="A111">
        <v>22774375</v>
      </c>
      <c r="B111" t="s">
        <v>1605</v>
      </c>
      <c r="C111" t="s">
        <v>1606</v>
      </c>
      <c r="I111">
        <v>11</v>
      </c>
      <c r="J111">
        <v>7</v>
      </c>
      <c r="K111">
        <v>1996</v>
      </c>
      <c r="L111" t="s">
        <v>1607</v>
      </c>
      <c r="N111" t="s">
        <v>1608</v>
      </c>
      <c r="O111" t="s">
        <v>1282</v>
      </c>
    </row>
    <row r="112" spans="1:15" ht="12.75">
      <c r="A112">
        <v>22774376</v>
      </c>
      <c r="B112" t="s">
        <v>1609</v>
      </c>
      <c r="C112" t="s">
        <v>1610</v>
      </c>
      <c r="I112">
        <v>8</v>
      </c>
      <c r="J112">
        <v>15</v>
      </c>
      <c r="K112">
        <v>1952</v>
      </c>
      <c r="L112" t="s">
        <v>1611</v>
      </c>
      <c r="N112" t="e">
        <f>-of AUTO ACCIDENT died at DOUGLAS</f>
        <v>#NAME?</v>
      </c>
      <c r="O112" t="s">
        <v>1272</v>
      </c>
    </row>
    <row r="113" spans="1:15" ht="12.75">
      <c r="A113">
        <v>22774378</v>
      </c>
      <c r="B113" t="s">
        <v>1612</v>
      </c>
      <c r="C113" t="s">
        <v>1613</v>
      </c>
      <c r="I113">
        <v>10</v>
      </c>
      <c r="J113">
        <v>13</v>
      </c>
      <c r="K113">
        <v>1950</v>
      </c>
      <c r="L113" t="s">
        <v>1614</v>
      </c>
      <c r="N113" t="s">
        <v>1615</v>
      </c>
      <c r="O113" t="s">
        <v>1272</v>
      </c>
    </row>
    <row r="114" spans="1:15" ht="12.75">
      <c r="A114">
        <v>22774379</v>
      </c>
      <c r="B114" t="s">
        <v>1616</v>
      </c>
      <c r="C114" t="s">
        <v>1617</v>
      </c>
      <c r="H114">
        <v>1871</v>
      </c>
      <c r="I114">
        <v>6</v>
      </c>
      <c r="J114">
        <v>16</v>
      </c>
      <c r="K114">
        <v>1942</v>
      </c>
      <c r="L114" t="s">
        <v>1618</v>
      </c>
      <c r="N114" t="s">
        <v>1619</v>
      </c>
      <c r="O114" t="s">
        <v>1282</v>
      </c>
    </row>
    <row r="115" spans="1:15" ht="12.75">
      <c r="A115">
        <v>22774380</v>
      </c>
      <c r="B115" t="s">
        <v>1555</v>
      </c>
      <c r="C115" t="s">
        <v>1620</v>
      </c>
      <c r="E115" t="s">
        <v>1621</v>
      </c>
      <c r="F115">
        <v>2</v>
      </c>
      <c r="G115">
        <v>17</v>
      </c>
      <c r="H115">
        <v>1890</v>
      </c>
      <c r="I115">
        <v>3</v>
      </c>
      <c r="J115">
        <v>8</v>
      </c>
      <c r="K115">
        <v>1965</v>
      </c>
      <c r="L115" t="s">
        <v>1622</v>
      </c>
      <c r="N115" t="s">
        <v>1623</v>
      </c>
      <c r="O115" t="s">
        <v>1282</v>
      </c>
    </row>
    <row r="116" spans="1:15" ht="12.75">
      <c r="A116">
        <v>22774383</v>
      </c>
      <c r="B116" t="s">
        <v>1624</v>
      </c>
      <c r="C116" t="s">
        <v>1625</v>
      </c>
      <c r="D116" t="s">
        <v>1384</v>
      </c>
      <c r="F116">
        <v>6</v>
      </c>
      <c r="G116">
        <v>10</v>
      </c>
      <c r="H116">
        <v>1906</v>
      </c>
      <c r="I116">
        <v>10</v>
      </c>
      <c r="J116">
        <v>31</v>
      </c>
      <c r="K116">
        <v>1906</v>
      </c>
      <c r="L116" t="s">
        <v>1626</v>
      </c>
      <c r="N116" t="s">
        <v>1627</v>
      </c>
      <c r="O116" t="s">
        <v>1282</v>
      </c>
    </row>
    <row r="117" spans="1:15" ht="12.75">
      <c r="A117">
        <v>22774381</v>
      </c>
      <c r="B117" t="s">
        <v>1624</v>
      </c>
      <c r="C117" t="s">
        <v>1628</v>
      </c>
      <c r="F117">
        <v>1</v>
      </c>
      <c r="G117">
        <v>31</v>
      </c>
      <c r="H117">
        <v>1835</v>
      </c>
      <c r="I117">
        <v>2</v>
      </c>
      <c r="J117">
        <v>3</v>
      </c>
      <c r="K117">
        <v>1917</v>
      </c>
      <c r="L117" t="s">
        <v>1629</v>
      </c>
      <c r="N117" t="s">
        <v>1339</v>
      </c>
      <c r="O117" t="s">
        <v>1282</v>
      </c>
    </row>
    <row r="118" spans="1:15" ht="12.75">
      <c r="A118">
        <v>22774382</v>
      </c>
      <c r="B118" t="s">
        <v>1624</v>
      </c>
      <c r="C118" t="s">
        <v>1630</v>
      </c>
      <c r="I118">
        <v>2</v>
      </c>
      <c r="J118">
        <v>21</v>
      </c>
      <c r="K118">
        <v>1870</v>
      </c>
      <c r="L118" t="s">
        <v>1631</v>
      </c>
      <c r="N118" t="e">
        <f>--died at DOUGLAS</f>
        <v>#NAME?</v>
      </c>
      <c r="O118" t="s">
        <v>1272</v>
      </c>
    </row>
    <row r="119" spans="1:15" ht="12.75">
      <c r="A119">
        <v>22774386</v>
      </c>
      <c r="B119" t="s">
        <v>1624</v>
      </c>
      <c r="C119" t="s">
        <v>1632</v>
      </c>
      <c r="H119">
        <v>1908</v>
      </c>
      <c r="I119">
        <v>11</v>
      </c>
      <c r="J119">
        <v>21</v>
      </c>
      <c r="K119">
        <v>1912</v>
      </c>
      <c r="L119" t="s">
        <v>1633</v>
      </c>
      <c r="N119" t="s">
        <v>1634</v>
      </c>
      <c r="O119" t="s">
        <v>1272</v>
      </c>
    </row>
    <row r="120" spans="1:15" ht="12.75">
      <c r="A120">
        <v>22774385</v>
      </c>
      <c r="B120" t="s">
        <v>1624</v>
      </c>
      <c r="C120" t="s">
        <v>1635</v>
      </c>
      <c r="H120">
        <v>1877</v>
      </c>
      <c r="I120">
        <v>3</v>
      </c>
      <c r="J120">
        <v>3</v>
      </c>
      <c r="K120">
        <v>1959</v>
      </c>
      <c r="L120" t="s">
        <v>1636</v>
      </c>
      <c r="N120" t="s">
        <v>1637</v>
      </c>
      <c r="O120" t="s">
        <v>1272</v>
      </c>
    </row>
    <row r="121" spans="1:15" ht="12.75">
      <c r="A121">
        <v>22774384</v>
      </c>
      <c r="B121" t="s">
        <v>1624</v>
      </c>
      <c r="C121" t="s">
        <v>1638</v>
      </c>
      <c r="I121">
        <v>11</v>
      </c>
      <c r="J121">
        <v>24</v>
      </c>
      <c r="K121">
        <v>1958</v>
      </c>
      <c r="L121" t="s">
        <v>1639</v>
      </c>
      <c r="N121" t="s">
        <v>1640</v>
      </c>
      <c r="O121" t="s">
        <v>1272</v>
      </c>
    </row>
    <row r="122" spans="1:15" ht="12.75">
      <c r="A122">
        <v>23314129</v>
      </c>
      <c r="B122" t="s">
        <v>1624</v>
      </c>
      <c r="C122" t="s">
        <v>1641</v>
      </c>
      <c r="E122" t="s">
        <v>1642</v>
      </c>
      <c r="F122">
        <v>5</v>
      </c>
      <c r="G122">
        <v>12</v>
      </c>
      <c r="H122">
        <v>1840</v>
      </c>
      <c r="I122">
        <v>1</v>
      </c>
      <c r="J122">
        <v>21</v>
      </c>
      <c r="K122">
        <v>1919</v>
      </c>
      <c r="O122" t="s">
        <v>1282</v>
      </c>
    </row>
    <row r="123" spans="1:15" ht="12.75">
      <c r="A123">
        <v>23151903</v>
      </c>
      <c r="B123" t="s">
        <v>1643</v>
      </c>
      <c r="C123" t="s">
        <v>1644</v>
      </c>
      <c r="H123">
        <v>1904</v>
      </c>
      <c r="I123">
        <v>5</v>
      </c>
      <c r="J123">
        <v>23</v>
      </c>
      <c r="K123">
        <v>1963</v>
      </c>
      <c r="L123" t="s">
        <v>1645</v>
      </c>
      <c r="N123" t="s">
        <v>1646</v>
      </c>
      <c r="O123" t="s">
        <v>1282</v>
      </c>
    </row>
    <row r="124" spans="1:15" ht="12.75">
      <c r="A124">
        <v>22774387</v>
      </c>
      <c r="B124" t="s">
        <v>1647</v>
      </c>
      <c r="C124" t="s">
        <v>1488</v>
      </c>
      <c r="H124">
        <v>1897</v>
      </c>
      <c r="I124">
        <v>8</v>
      </c>
      <c r="J124">
        <v>1</v>
      </c>
      <c r="K124">
        <v>1989</v>
      </c>
      <c r="L124" t="s">
        <v>1648</v>
      </c>
      <c r="N124" t="e">
        <f>--died at ILLINOIS</f>
        <v>#NAME?</v>
      </c>
      <c r="O124" t="s">
        <v>1282</v>
      </c>
    </row>
    <row r="125" spans="1:15" ht="12.75">
      <c r="A125">
        <v>22774388</v>
      </c>
      <c r="B125" t="s">
        <v>1647</v>
      </c>
      <c r="C125" t="s">
        <v>1649</v>
      </c>
      <c r="H125">
        <v>1885</v>
      </c>
      <c r="I125">
        <v>7</v>
      </c>
      <c r="J125">
        <v>18</v>
      </c>
      <c r="K125">
        <v>1968</v>
      </c>
      <c r="L125" t="s">
        <v>1650</v>
      </c>
      <c r="N125" t="s">
        <v>1651</v>
      </c>
      <c r="O125" t="s">
        <v>1282</v>
      </c>
    </row>
    <row r="126" spans="1:15" ht="12.75">
      <c r="A126">
        <v>22774390</v>
      </c>
      <c r="B126" t="s">
        <v>1652</v>
      </c>
      <c r="C126" t="s">
        <v>1653</v>
      </c>
      <c r="I126">
        <v>11</v>
      </c>
      <c r="J126">
        <v>6</v>
      </c>
      <c r="K126">
        <v>1917</v>
      </c>
      <c r="L126" t="s">
        <v>1654</v>
      </c>
      <c r="N126" t="e">
        <f>-of GENERAL PARALYSIS died at CHICAGO</f>
        <v>#NAME?</v>
      </c>
      <c r="O126" t="s">
        <v>1272</v>
      </c>
    </row>
    <row r="127" spans="1:15" ht="12.75">
      <c r="A127">
        <v>22774392</v>
      </c>
      <c r="B127" t="s">
        <v>1655</v>
      </c>
      <c r="C127" t="s">
        <v>1555</v>
      </c>
      <c r="D127" t="s">
        <v>1289</v>
      </c>
      <c r="H127">
        <v>1878</v>
      </c>
      <c r="I127">
        <v>8</v>
      </c>
      <c r="J127">
        <v>12</v>
      </c>
      <c r="K127">
        <v>1951</v>
      </c>
      <c r="L127" t="s">
        <v>1656</v>
      </c>
      <c r="N127" t="s">
        <v>1657</v>
      </c>
      <c r="O127" t="s">
        <v>1282</v>
      </c>
    </row>
    <row r="128" spans="1:15" ht="12.75">
      <c r="A128">
        <v>22774393</v>
      </c>
      <c r="B128" t="s">
        <v>1655</v>
      </c>
      <c r="C128" t="s">
        <v>1658</v>
      </c>
      <c r="F128">
        <v>1</v>
      </c>
      <c r="G128">
        <v>16</v>
      </c>
      <c r="H128">
        <v>1830</v>
      </c>
      <c r="I128">
        <v>4</v>
      </c>
      <c r="J128">
        <v>26</v>
      </c>
      <c r="K128">
        <v>1904</v>
      </c>
      <c r="L128" t="s">
        <v>1659</v>
      </c>
      <c r="N128" t="s">
        <v>1660</v>
      </c>
      <c r="O128" t="s">
        <v>1282</v>
      </c>
    </row>
    <row r="129" spans="1:15" ht="12.75">
      <c r="A129">
        <v>22774395</v>
      </c>
      <c r="B129" t="s">
        <v>1655</v>
      </c>
      <c r="C129" t="s">
        <v>1661</v>
      </c>
      <c r="I129">
        <v>10</v>
      </c>
      <c r="J129">
        <v>26</v>
      </c>
      <c r="K129">
        <v>1890</v>
      </c>
      <c r="L129" t="s">
        <v>1662</v>
      </c>
      <c r="N129" t="s">
        <v>1663</v>
      </c>
      <c r="O129" t="s">
        <v>1282</v>
      </c>
    </row>
    <row r="130" spans="1:15" ht="12.75">
      <c r="A130">
        <v>22774396</v>
      </c>
      <c r="B130" t="s">
        <v>1655</v>
      </c>
      <c r="C130" t="s">
        <v>1664</v>
      </c>
      <c r="I130">
        <v>4</v>
      </c>
      <c r="J130">
        <v>26</v>
      </c>
      <c r="K130">
        <v>1892</v>
      </c>
      <c r="L130" t="s">
        <v>1665</v>
      </c>
      <c r="N130" t="s">
        <v>1666</v>
      </c>
      <c r="O130" t="s">
        <v>1282</v>
      </c>
    </row>
    <row r="131" spans="1:15" ht="12.75">
      <c r="A131">
        <v>22774398</v>
      </c>
      <c r="B131" t="s">
        <v>1655</v>
      </c>
      <c r="C131" t="s">
        <v>1667</v>
      </c>
      <c r="D131" t="s">
        <v>1668</v>
      </c>
      <c r="F131">
        <v>3</v>
      </c>
      <c r="G131">
        <v>17</v>
      </c>
      <c r="H131">
        <v>1839</v>
      </c>
      <c r="I131">
        <v>4</v>
      </c>
      <c r="J131">
        <v>30</v>
      </c>
      <c r="K131">
        <v>1923</v>
      </c>
      <c r="L131" t="s">
        <v>1669</v>
      </c>
      <c r="N131" t="s">
        <v>1670</v>
      </c>
      <c r="O131" t="s">
        <v>1282</v>
      </c>
    </row>
    <row r="132" spans="1:15" ht="12.75">
      <c r="A132">
        <v>22774391</v>
      </c>
      <c r="B132" t="s">
        <v>1655</v>
      </c>
      <c r="C132" t="s">
        <v>1671</v>
      </c>
      <c r="H132">
        <v>1891</v>
      </c>
      <c r="I132">
        <v>4</v>
      </c>
      <c r="J132">
        <v>12</v>
      </c>
      <c r="K132">
        <v>1975</v>
      </c>
      <c r="L132" t="s">
        <v>1672</v>
      </c>
      <c r="N132" t="s">
        <v>1673</v>
      </c>
      <c r="O132" t="s">
        <v>1282</v>
      </c>
    </row>
    <row r="133" spans="1:15" ht="12.75">
      <c r="A133">
        <v>22774394</v>
      </c>
      <c r="B133" t="s">
        <v>1655</v>
      </c>
      <c r="C133" t="s">
        <v>1674</v>
      </c>
      <c r="I133">
        <v>6</v>
      </c>
      <c r="J133">
        <v>4</v>
      </c>
      <c r="K133">
        <v>1888</v>
      </c>
      <c r="L133" t="s">
        <v>1675</v>
      </c>
      <c r="N133" t="s">
        <v>1676</v>
      </c>
      <c r="O133" t="s">
        <v>1282</v>
      </c>
    </row>
    <row r="134" spans="1:15" ht="12.75">
      <c r="A134">
        <v>22774397</v>
      </c>
      <c r="B134" t="s">
        <v>1655</v>
      </c>
      <c r="C134" t="s">
        <v>1545</v>
      </c>
      <c r="I134">
        <v>6</v>
      </c>
      <c r="J134">
        <v>19</v>
      </c>
      <c r="K134">
        <v>1896</v>
      </c>
      <c r="L134" t="s">
        <v>1677</v>
      </c>
      <c r="N134" t="s">
        <v>1678</v>
      </c>
      <c r="O134" t="s">
        <v>1282</v>
      </c>
    </row>
    <row r="135" spans="1:15" ht="12.75">
      <c r="A135">
        <v>22774400</v>
      </c>
      <c r="B135" t="s">
        <v>1679</v>
      </c>
      <c r="C135" t="s">
        <v>1680</v>
      </c>
      <c r="F135">
        <v>11</v>
      </c>
      <c r="G135">
        <v>20</v>
      </c>
      <c r="H135">
        <v>1924</v>
      </c>
      <c r="I135">
        <v>4</v>
      </c>
      <c r="J135">
        <v>6</v>
      </c>
      <c r="K135">
        <v>2000</v>
      </c>
      <c r="L135" t="s">
        <v>1681</v>
      </c>
      <c r="N135" t="s">
        <v>1682</v>
      </c>
      <c r="O135" t="s">
        <v>1272</v>
      </c>
    </row>
    <row r="136" spans="1:15" ht="12.75">
      <c r="A136">
        <v>22774399</v>
      </c>
      <c r="B136" t="s">
        <v>1679</v>
      </c>
      <c r="C136" t="s">
        <v>1683</v>
      </c>
      <c r="I136">
        <v>10</v>
      </c>
      <c r="J136">
        <v>29</v>
      </c>
      <c r="K136">
        <v>1968</v>
      </c>
      <c r="L136" t="s">
        <v>1684</v>
      </c>
      <c r="N136" t="s">
        <v>1685</v>
      </c>
      <c r="O136" t="s">
        <v>1272</v>
      </c>
    </row>
    <row r="137" spans="1:15" ht="12.75">
      <c r="A137">
        <v>22774401</v>
      </c>
      <c r="B137" t="s">
        <v>1679</v>
      </c>
      <c r="C137" t="s">
        <v>1686</v>
      </c>
      <c r="F137">
        <v>10</v>
      </c>
      <c r="G137">
        <v>10</v>
      </c>
      <c r="H137">
        <v>1924</v>
      </c>
      <c r="I137">
        <v>10</v>
      </c>
      <c r="J137">
        <v>17</v>
      </c>
      <c r="K137">
        <v>1999</v>
      </c>
      <c r="L137" t="s">
        <v>1687</v>
      </c>
      <c r="N137" t="s">
        <v>1688</v>
      </c>
      <c r="O137" t="s">
        <v>1272</v>
      </c>
    </row>
    <row r="138" spans="1:15" ht="12.75">
      <c r="A138">
        <v>22774404</v>
      </c>
      <c r="B138" t="s">
        <v>1689</v>
      </c>
      <c r="C138" t="s">
        <v>1690</v>
      </c>
      <c r="E138" t="s">
        <v>1691</v>
      </c>
      <c r="H138">
        <v>1889</v>
      </c>
      <c r="I138">
        <v>1</v>
      </c>
      <c r="J138">
        <v>7</v>
      </c>
      <c r="K138">
        <v>1982</v>
      </c>
      <c r="L138" t="s">
        <v>1692</v>
      </c>
      <c r="N138" t="s">
        <v>1693</v>
      </c>
      <c r="O138" t="s">
        <v>1282</v>
      </c>
    </row>
    <row r="139" spans="1:15" ht="12.75">
      <c r="A139">
        <v>22774403</v>
      </c>
      <c r="B139" t="s">
        <v>1689</v>
      </c>
      <c r="C139" t="s">
        <v>1694</v>
      </c>
      <c r="H139">
        <v>1931</v>
      </c>
      <c r="I139">
        <v>2</v>
      </c>
      <c r="J139">
        <v>4</v>
      </c>
      <c r="K139">
        <v>2000</v>
      </c>
      <c r="L139" t="s">
        <v>1695</v>
      </c>
      <c r="N139" t="s">
        <v>1696</v>
      </c>
      <c r="O139" t="s">
        <v>1282</v>
      </c>
    </row>
    <row r="140" spans="1:15" ht="12.75">
      <c r="A140">
        <v>22774402</v>
      </c>
      <c r="B140" t="s">
        <v>1689</v>
      </c>
      <c r="C140" t="s">
        <v>1697</v>
      </c>
      <c r="H140">
        <v>1889</v>
      </c>
      <c r="I140">
        <v>4</v>
      </c>
      <c r="J140">
        <v>29</v>
      </c>
      <c r="K140">
        <v>1963</v>
      </c>
      <c r="L140" t="s">
        <v>1698</v>
      </c>
      <c r="N140" t="s">
        <v>1699</v>
      </c>
      <c r="O140" t="s">
        <v>1282</v>
      </c>
    </row>
    <row r="141" spans="1:15" ht="12.75">
      <c r="A141">
        <v>28770687</v>
      </c>
      <c r="B141" t="s">
        <v>1689</v>
      </c>
      <c r="C141" t="s">
        <v>1700</v>
      </c>
      <c r="H141">
        <v>1913</v>
      </c>
      <c r="O141" t="s">
        <v>1282</v>
      </c>
    </row>
    <row r="142" spans="1:15" ht="12.75">
      <c r="A142">
        <v>29087148</v>
      </c>
      <c r="B142" t="s">
        <v>1701</v>
      </c>
      <c r="C142" t="s">
        <v>1401</v>
      </c>
      <c r="O142" t="s">
        <v>1282</v>
      </c>
    </row>
    <row r="143" spans="1:15" ht="12.75">
      <c r="A143">
        <v>22774405</v>
      </c>
      <c r="B143" t="s">
        <v>1701</v>
      </c>
      <c r="C143" t="s">
        <v>1407</v>
      </c>
      <c r="D143" t="s">
        <v>1404</v>
      </c>
      <c r="F143">
        <v>6</v>
      </c>
      <c r="G143">
        <v>14</v>
      </c>
      <c r="H143">
        <v>1843</v>
      </c>
      <c r="I143">
        <v>10</v>
      </c>
      <c r="J143">
        <v>3</v>
      </c>
      <c r="K143">
        <v>1924</v>
      </c>
      <c r="L143" t="s">
        <v>1702</v>
      </c>
      <c r="N143" t="s">
        <v>1703</v>
      </c>
      <c r="O143" t="s">
        <v>1282</v>
      </c>
    </row>
    <row r="144" spans="1:15" ht="12.75">
      <c r="A144">
        <v>22774407</v>
      </c>
      <c r="B144" t="s">
        <v>1701</v>
      </c>
      <c r="C144" t="s">
        <v>1704</v>
      </c>
      <c r="D144" t="s">
        <v>1705</v>
      </c>
      <c r="E144" t="s">
        <v>1706</v>
      </c>
      <c r="F144">
        <v>1</v>
      </c>
      <c r="H144">
        <v>1841</v>
      </c>
      <c r="I144">
        <v>6</v>
      </c>
      <c r="J144">
        <v>1</v>
      </c>
      <c r="K144">
        <v>1932</v>
      </c>
      <c r="L144" t="s">
        <v>1707</v>
      </c>
      <c r="N144" t="s">
        <v>1708</v>
      </c>
      <c r="O144" t="s">
        <v>1282</v>
      </c>
    </row>
    <row r="145" spans="1:15" ht="12.75">
      <c r="A145">
        <v>22774406</v>
      </c>
      <c r="B145" t="s">
        <v>1701</v>
      </c>
      <c r="C145" t="s">
        <v>1279</v>
      </c>
      <c r="I145">
        <v>7</v>
      </c>
      <c r="J145">
        <v>9</v>
      </c>
      <c r="K145">
        <v>1870</v>
      </c>
      <c r="L145" t="s">
        <v>1709</v>
      </c>
      <c r="N145" t="s">
        <v>1339</v>
      </c>
      <c r="O145" t="s">
        <v>1272</v>
      </c>
    </row>
    <row r="146" spans="1:15" ht="12.75">
      <c r="A146">
        <v>22774408</v>
      </c>
      <c r="B146" t="s">
        <v>1710</v>
      </c>
      <c r="C146" t="s">
        <v>1401</v>
      </c>
      <c r="I146">
        <v>1</v>
      </c>
      <c r="J146">
        <v>11</v>
      </c>
      <c r="K146">
        <v>1882</v>
      </c>
      <c r="L146" t="s">
        <v>1711</v>
      </c>
      <c r="N146" t="s">
        <v>1712</v>
      </c>
      <c r="O146" t="s">
        <v>1272</v>
      </c>
    </row>
    <row r="147" spans="1:15" ht="12.75">
      <c r="A147">
        <v>22774409</v>
      </c>
      <c r="B147" t="s">
        <v>1710</v>
      </c>
      <c r="C147" t="s">
        <v>1713</v>
      </c>
      <c r="I147">
        <v>12</v>
      </c>
      <c r="J147">
        <v>5</v>
      </c>
      <c r="K147">
        <v>1882</v>
      </c>
      <c r="L147" t="s">
        <v>1714</v>
      </c>
      <c r="N147" t="s">
        <v>1715</v>
      </c>
      <c r="O147" t="s">
        <v>1272</v>
      </c>
    </row>
    <row r="148" spans="1:15" ht="12.75">
      <c r="A148">
        <v>22774410</v>
      </c>
      <c r="B148" t="s">
        <v>1710</v>
      </c>
      <c r="C148" t="s">
        <v>1716</v>
      </c>
      <c r="I148">
        <v>12</v>
      </c>
      <c r="J148">
        <v>5</v>
      </c>
      <c r="K148">
        <v>1882</v>
      </c>
      <c r="L148" t="s">
        <v>1717</v>
      </c>
      <c r="N148" t="s">
        <v>1718</v>
      </c>
      <c r="O148" t="s">
        <v>1272</v>
      </c>
    </row>
    <row r="149" spans="1:15" ht="12.75">
      <c r="A149">
        <v>22774412</v>
      </c>
      <c r="B149" t="s">
        <v>1719</v>
      </c>
      <c r="C149" t="s">
        <v>1720</v>
      </c>
      <c r="F149">
        <v>1</v>
      </c>
      <c r="G149">
        <v>12</v>
      </c>
      <c r="H149">
        <v>1912</v>
      </c>
      <c r="I149">
        <v>4</v>
      </c>
      <c r="J149">
        <v>18</v>
      </c>
      <c r="K149">
        <v>2000</v>
      </c>
      <c r="L149" t="s">
        <v>1721</v>
      </c>
      <c r="N149" t="s">
        <v>1339</v>
      </c>
      <c r="O149" t="s">
        <v>1282</v>
      </c>
    </row>
    <row r="150" spans="1:15" ht="12.75">
      <c r="A150">
        <v>22774413</v>
      </c>
      <c r="B150" t="s">
        <v>1719</v>
      </c>
      <c r="C150" t="s">
        <v>1722</v>
      </c>
      <c r="F150">
        <v>3</v>
      </c>
      <c r="G150">
        <v>18</v>
      </c>
      <c r="H150">
        <v>1911</v>
      </c>
      <c r="I150">
        <v>11</v>
      </c>
      <c r="J150">
        <v>19</v>
      </c>
      <c r="K150">
        <v>1993</v>
      </c>
      <c r="L150" t="s">
        <v>1723</v>
      </c>
      <c r="N150" t="s">
        <v>1724</v>
      </c>
      <c r="O150" t="s">
        <v>1282</v>
      </c>
    </row>
    <row r="151" spans="1:15" ht="12.75">
      <c r="A151">
        <v>22774469</v>
      </c>
      <c r="B151" t="s">
        <v>1725</v>
      </c>
      <c r="C151" t="s">
        <v>1407</v>
      </c>
      <c r="D151" t="s">
        <v>1467</v>
      </c>
      <c r="F151">
        <v>3</v>
      </c>
      <c r="G151">
        <v>22</v>
      </c>
      <c r="H151">
        <v>1883</v>
      </c>
      <c r="I151">
        <v>6</v>
      </c>
      <c r="J151">
        <v>14</v>
      </c>
      <c r="K151">
        <v>1914</v>
      </c>
      <c r="L151" t="s">
        <v>1726</v>
      </c>
      <c r="N151" t="s">
        <v>1727</v>
      </c>
      <c r="O151" t="s">
        <v>1282</v>
      </c>
    </row>
    <row r="152" spans="1:15" ht="12.75">
      <c r="A152">
        <v>22774467</v>
      </c>
      <c r="B152" t="s">
        <v>1725</v>
      </c>
      <c r="C152" t="s">
        <v>1542</v>
      </c>
      <c r="F152">
        <v>11</v>
      </c>
      <c r="G152">
        <v>12</v>
      </c>
      <c r="H152">
        <v>1880</v>
      </c>
      <c r="I152">
        <v>11</v>
      </c>
      <c r="J152">
        <v>1</v>
      </c>
      <c r="K152">
        <v>1916</v>
      </c>
      <c r="L152" t="s">
        <v>1728</v>
      </c>
      <c r="N152" t="s">
        <v>1729</v>
      </c>
      <c r="O152" t="s">
        <v>1282</v>
      </c>
    </row>
    <row r="153" spans="1:15" ht="12.75">
      <c r="A153">
        <v>22774415</v>
      </c>
      <c r="B153" t="s">
        <v>1725</v>
      </c>
      <c r="C153" t="s">
        <v>1730</v>
      </c>
      <c r="H153">
        <v>1909</v>
      </c>
      <c r="I153">
        <v>11</v>
      </c>
      <c r="J153">
        <v>18</v>
      </c>
      <c r="K153">
        <v>1909</v>
      </c>
      <c r="L153" t="s">
        <v>1731</v>
      </c>
      <c r="N153" t="s">
        <v>1732</v>
      </c>
      <c r="O153" t="s">
        <v>1282</v>
      </c>
    </row>
    <row r="154" spans="1:15" ht="12.75">
      <c r="A154">
        <v>22774418</v>
      </c>
      <c r="B154" t="s">
        <v>1725</v>
      </c>
      <c r="C154" t="s">
        <v>1733</v>
      </c>
      <c r="H154">
        <v>1907</v>
      </c>
      <c r="I154">
        <v>8</v>
      </c>
      <c r="J154">
        <v>8</v>
      </c>
      <c r="K154">
        <v>1969</v>
      </c>
      <c r="L154" t="s">
        <v>1734</v>
      </c>
      <c r="N154" t="s">
        <v>1735</v>
      </c>
      <c r="O154" t="s">
        <v>1282</v>
      </c>
    </row>
    <row r="155" spans="1:15" ht="12.75">
      <c r="A155">
        <v>22774417</v>
      </c>
      <c r="B155" t="s">
        <v>1725</v>
      </c>
      <c r="C155" t="s">
        <v>1467</v>
      </c>
      <c r="H155">
        <v>1905</v>
      </c>
      <c r="I155">
        <v>12</v>
      </c>
      <c r="J155">
        <v>29</v>
      </c>
      <c r="K155">
        <v>1925</v>
      </c>
      <c r="L155" t="s">
        <v>1736</v>
      </c>
      <c r="N155" t="s">
        <v>1737</v>
      </c>
      <c r="O155" t="s">
        <v>1282</v>
      </c>
    </row>
    <row r="156" spans="1:15" ht="12.75">
      <c r="A156">
        <v>22774416</v>
      </c>
      <c r="B156" t="s">
        <v>1725</v>
      </c>
      <c r="C156" t="s">
        <v>1738</v>
      </c>
      <c r="H156">
        <v>1890</v>
      </c>
      <c r="I156">
        <v>7</v>
      </c>
      <c r="J156">
        <v>18</v>
      </c>
      <c r="K156">
        <v>1960</v>
      </c>
      <c r="L156" t="s">
        <v>1739</v>
      </c>
      <c r="N156" t="s">
        <v>1740</v>
      </c>
      <c r="O156" t="s">
        <v>1282</v>
      </c>
    </row>
    <row r="157" spans="1:15" ht="12.75">
      <c r="A157">
        <v>22774922</v>
      </c>
      <c r="B157" t="s">
        <v>1725</v>
      </c>
      <c r="C157" t="s">
        <v>1741</v>
      </c>
      <c r="D157" t="s">
        <v>1478</v>
      </c>
      <c r="H157">
        <v>1886</v>
      </c>
      <c r="I157">
        <v>12</v>
      </c>
      <c r="J157">
        <v>23</v>
      </c>
      <c r="K157">
        <v>1954</v>
      </c>
      <c r="L157" t="s">
        <v>1742</v>
      </c>
      <c r="N157" t="s">
        <v>1743</v>
      </c>
      <c r="O157" t="s">
        <v>1282</v>
      </c>
    </row>
    <row r="158" spans="1:15" ht="12.75">
      <c r="A158">
        <v>22774419</v>
      </c>
      <c r="B158" t="s">
        <v>1744</v>
      </c>
      <c r="C158" t="s">
        <v>1745</v>
      </c>
      <c r="I158">
        <v>2</v>
      </c>
      <c r="J158">
        <v>27</v>
      </c>
      <c r="K158">
        <v>1875</v>
      </c>
      <c r="L158" t="s">
        <v>1746</v>
      </c>
      <c r="N158" t="s">
        <v>1747</v>
      </c>
      <c r="O158" t="s">
        <v>1282</v>
      </c>
    </row>
    <row r="159" spans="1:15" ht="12.75">
      <c r="A159">
        <v>22774420</v>
      </c>
      <c r="B159" t="s">
        <v>1748</v>
      </c>
      <c r="C159" t="s">
        <v>1749</v>
      </c>
      <c r="H159">
        <v>1863</v>
      </c>
      <c r="I159">
        <v>8</v>
      </c>
      <c r="J159">
        <v>4</v>
      </c>
      <c r="K159">
        <v>1941</v>
      </c>
      <c r="L159" t="s">
        <v>1750</v>
      </c>
      <c r="N159" t="s">
        <v>1751</v>
      </c>
      <c r="O159" t="s">
        <v>1282</v>
      </c>
    </row>
    <row r="160" spans="1:15" ht="12.75">
      <c r="A160">
        <v>23151904</v>
      </c>
      <c r="B160" t="s">
        <v>1752</v>
      </c>
      <c r="C160" t="s">
        <v>1753</v>
      </c>
      <c r="I160">
        <v>3</v>
      </c>
      <c r="J160">
        <v>3</v>
      </c>
      <c r="K160">
        <v>1969</v>
      </c>
      <c r="L160" t="s">
        <v>1754</v>
      </c>
      <c r="N160" t="s">
        <v>1755</v>
      </c>
      <c r="O160" t="s">
        <v>1282</v>
      </c>
    </row>
    <row r="161" spans="1:15" ht="12.75">
      <c r="A161">
        <v>23151905</v>
      </c>
      <c r="B161" t="s">
        <v>1752</v>
      </c>
      <c r="C161" t="s">
        <v>1756</v>
      </c>
      <c r="I161">
        <v>3</v>
      </c>
      <c r="J161">
        <v>20</v>
      </c>
      <c r="K161">
        <v>1962</v>
      </c>
      <c r="L161" t="s">
        <v>1757</v>
      </c>
      <c r="N161" t="s">
        <v>1758</v>
      </c>
      <c r="O161" t="s">
        <v>1282</v>
      </c>
    </row>
    <row r="162" spans="1:15" ht="12.75">
      <c r="A162">
        <v>22774421</v>
      </c>
      <c r="B162" t="s">
        <v>1759</v>
      </c>
      <c r="C162" t="s">
        <v>1664</v>
      </c>
      <c r="D162" t="s">
        <v>1760</v>
      </c>
      <c r="H162">
        <v>1928</v>
      </c>
      <c r="I162">
        <v>5</v>
      </c>
      <c r="J162">
        <v>26</v>
      </c>
      <c r="K162">
        <v>2000</v>
      </c>
      <c r="L162" t="s">
        <v>1761</v>
      </c>
      <c r="N162" t="s">
        <v>1762</v>
      </c>
      <c r="O162" t="s">
        <v>1282</v>
      </c>
    </row>
    <row r="163" spans="1:15" ht="12.75">
      <c r="A163">
        <v>22774422</v>
      </c>
      <c r="B163" t="s">
        <v>1763</v>
      </c>
      <c r="C163" t="s">
        <v>1764</v>
      </c>
      <c r="I163">
        <v>3</v>
      </c>
      <c r="J163">
        <v>6</v>
      </c>
      <c r="K163">
        <v>1968</v>
      </c>
      <c r="L163" t="s">
        <v>1765</v>
      </c>
      <c r="N163" t="e">
        <f>--died at DOUGLAS</f>
        <v>#NAME?</v>
      </c>
      <c r="O163" t="s">
        <v>1272</v>
      </c>
    </row>
    <row r="164" spans="1:15" ht="12.75">
      <c r="A164">
        <v>22774423</v>
      </c>
      <c r="B164" t="s">
        <v>1766</v>
      </c>
      <c r="C164" t="s">
        <v>1767</v>
      </c>
      <c r="I164">
        <v>10</v>
      </c>
      <c r="J164">
        <v>15</v>
      </c>
      <c r="K164">
        <v>1934</v>
      </c>
      <c r="L164" t="s">
        <v>1768</v>
      </c>
      <c r="N164" t="e">
        <f>-of CARCINOMA PANCREAS died at SAGINAW</f>
        <v>#NAME?</v>
      </c>
      <c r="O164" t="s">
        <v>1272</v>
      </c>
    </row>
    <row r="165" spans="1:15" ht="12.75">
      <c r="A165">
        <v>29638727</v>
      </c>
      <c r="B165" t="s">
        <v>1769</v>
      </c>
      <c r="C165" t="s">
        <v>1376</v>
      </c>
      <c r="F165">
        <v>7</v>
      </c>
      <c r="G165">
        <v>1</v>
      </c>
      <c r="H165">
        <v>1942</v>
      </c>
      <c r="O165" t="s">
        <v>1282</v>
      </c>
    </row>
    <row r="166" spans="1:15" ht="12.75">
      <c r="A166">
        <v>23151906</v>
      </c>
      <c r="B166" t="s">
        <v>1769</v>
      </c>
      <c r="C166" t="s">
        <v>1770</v>
      </c>
      <c r="I166">
        <v>10</v>
      </c>
      <c r="J166">
        <v>25</v>
      </c>
      <c r="K166">
        <v>2001</v>
      </c>
      <c r="L166" t="s">
        <v>1771</v>
      </c>
      <c r="N166" t="s">
        <v>1772</v>
      </c>
      <c r="O166" t="s">
        <v>1272</v>
      </c>
    </row>
    <row r="167" spans="1:15" ht="12.75">
      <c r="A167">
        <v>22774424</v>
      </c>
      <c r="B167" t="s">
        <v>1769</v>
      </c>
      <c r="C167" t="s">
        <v>1749</v>
      </c>
      <c r="D167" t="s">
        <v>1460</v>
      </c>
      <c r="F167">
        <v>2</v>
      </c>
      <c r="G167">
        <v>29</v>
      </c>
      <c r="H167">
        <v>1908</v>
      </c>
      <c r="I167">
        <v>3</v>
      </c>
      <c r="J167">
        <v>8</v>
      </c>
      <c r="K167">
        <v>2000</v>
      </c>
      <c r="L167" t="s">
        <v>1773</v>
      </c>
      <c r="N167" t="s">
        <v>1774</v>
      </c>
      <c r="O167" t="s">
        <v>1282</v>
      </c>
    </row>
    <row r="168" spans="1:15" ht="12.75">
      <c r="A168">
        <v>29638708</v>
      </c>
      <c r="B168" t="s">
        <v>1769</v>
      </c>
      <c r="C168" t="s">
        <v>1775</v>
      </c>
      <c r="F168">
        <v>9</v>
      </c>
      <c r="G168">
        <v>28</v>
      </c>
      <c r="H168">
        <v>1946</v>
      </c>
      <c r="I168">
        <v>10</v>
      </c>
      <c r="J168">
        <v>25</v>
      </c>
      <c r="K168">
        <v>2001</v>
      </c>
      <c r="O168" t="s">
        <v>1282</v>
      </c>
    </row>
    <row r="169" spans="1:15" ht="12.75">
      <c r="A169">
        <v>22774425</v>
      </c>
      <c r="B169" t="s">
        <v>1769</v>
      </c>
      <c r="C169" t="s">
        <v>1700</v>
      </c>
      <c r="D169" t="s">
        <v>1760</v>
      </c>
      <c r="F169">
        <v>12</v>
      </c>
      <c r="G169">
        <v>16</v>
      </c>
      <c r="H169">
        <v>1908</v>
      </c>
      <c r="I169">
        <v>3</v>
      </c>
      <c r="J169">
        <v>3</v>
      </c>
      <c r="K169">
        <v>1998</v>
      </c>
      <c r="L169" t="s">
        <v>1776</v>
      </c>
      <c r="N169" t="s">
        <v>1777</v>
      </c>
      <c r="O169" t="s">
        <v>1282</v>
      </c>
    </row>
    <row r="170" spans="1:15" ht="12.75">
      <c r="A170">
        <v>23960035</v>
      </c>
      <c r="B170" t="s">
        <v>1778</v>
      </c>
      <c r="C170" t="s">
        <v>1779</v>
      </c>
      <c r="F170">
        <v>11</v>
      </c>
      <c r="G170">
        <v>3</v>
      </c>
      <c r="H170">
        <v>1935</v>
      </c>
      <c r="I170">
        <v>9</v>
      </c>
      <c r="J170">
        <v>26</v>
      </c>
      <c r="K170">
        <v>2007</v>
      </c>
      <c r="O170" t="s">
        <v>1282</v>
      </c>
    </row>
    <row r="171" spans="1:15" ht="12.75">
      <c r="A171">
        <v>29959160</v>
      </c>
      <c r="B171" t="s">
        <v>1778</v>
      </c>
      <c r="C171" t="s">
        <v>1780</v>
      </c>
      <c r="F171">
        <v>9</v>
      </c>
      <c r="G171">
        <v>28</v>
      </c>
      <c r="H171">
        <v>1939</v>
      </c>
      <c r="O171" t="s">
        <v>1282</v>
      </c>
    </row>
    <row r="172" spans="1:15" ht="12.75">
      <c r="A172">
        <v>29959436</v>
      </c>
      <c r="B172" t="s">
        <v>1778</v>
      </c>
      <c r="C172" t="s">
        <v>1781</v>
      </c>
      <c r="H172">
        <v>1917</v>
      </c>
      <c r="K172">
        <v>2001</v>
      </c>
      <c r="O172" t="s">
        <v>1282</v>
      </c>
    </row>
    <row r="173" spans="1:15" ht="12.75">
      <c r="A173">
        <v>22774426</v>
      </c>
      <c r="B173" t="s">
        <v>1778</v>
      </c>
      <c r="C173" t="s">
        <v>1545</v>
      </c>
      <c r="D173" t="s">
        <v>1782</v>
      </c>
      <c r="F173">
        <v>10</v>
      </c>
      <c r="G173">
        <v>29</v>
      </c>
      <c r="H173">
        <v>1915</v>
      </c>
      <c r="I173">
        <v>7</v>
      </c>
      <c r="J173">
        <v>18</v>
      </c>
      <c r="K173">
        <v>1979</v>
      </c>
      <c r="L173" t="s">
        <v>1783</v>
      </c>
      <c r="N173" t="s">
        <v>1784</v>
      </c>
      <c r="O173" t="s">
        <v>1282</v>
      </c>
    </row>
    <row r="174" spans="1:15" ht="12.75">
      <c r="A174">
        <v>22774427</v>
      </c>
      <c r="B174" t="s">
        <v>1785</v>
      </c>
      <c r="C174" t="s">
        <v>1419</v>
      </c>
      <c r="E174" t="s">
        <v>1786</v>
      </c>
      <c r="H174">
        <v>1944</v>
      </c>
      <c r="I174">
        <v>5</v>
      </c>
      <c r="J174">
        <v>21</v>
      </c>
      <c r="K174">
        <v>1967</v>
      </c>
      <c r="L174" t="s">
        <v>1787</v>
      </c>
      <c r="N174" t="s">
        <v>1788</v>
      </c>
      <c r="O174" t="s">
        <v>1282</v>
      </c>
    </row>
    <row r="175" spans="1:15" ht="12.75">
      <c r="A175">
        <v>22774428</v>
      </c>
      <c r="B175" t="s">
        <v>1789</v>
      </c>
      <c r="C175" t="s">
        <v>1790</v>
      </c>
      <c r="I175">
        <v>2</v>
      </c>
      <c r="J175">
        <v>21</v>
      </c>
      <c r="K175">
        <v>1870</v>
      </c>
      <c r="L175" t="s">
        <v>1791</v>
      </c>
      <c r="N175" t="e">
        <f>--died at DOUGLAS</f>
        <v>#NAME?</v>
      </c>
      <c r="O175" t="s">
        <v>1272</v>
      </c>
    </row>
    <row r="176" spans="1:15" ht="12.75">
      <c r="A176">
        <v>29087162</v>
      </c>
      <c r="B176" t="s">
        <v>1789</v>
      </c>
      <c r="C176" t="s">
        <v>1792</v>
      </c>
      <c r="H176">
        <v>1799</v>
      </c>
      <c r="K176">
        <v>1858</v>
      </c>
      <c r="N176" t="s">
        <v>1793</v>
      </c>
      <c r="O176" t="s">
        <v>1282</v>
      </c>
    </row>
    <row r="177" spans="1:15" ht="12.75">
      <c r="A177">
        <v>23151907</v>
      </c>
      <c r="B177" t="s">
        <v>1794</v>
      </c>
      <c r="C177" t="s">
        <v>1504</v>
      </c>
      <c r="F177">
        <v>6</v>
      </c>
      <c r="G177">
        <v>8</v>
      </c>
      <c r="H177">
        <v>1825</v>
      </c>
      <c r="I177">
        <v>12</v>
      </c>
      <c r="J177">
        <v>9</v>
      </c>
      <c r="K177">
        <v>1891</v>
      </c>
      <c r="L177" t="s">
        <v>1795</v>
      </c>
      <c r="N177" t="s">
        <v>1796</v>
      </c>
      <c r="O177" t="s">
        <v>1282</v>
      </c>
    </row>
    <row r="178" spans="1:15" ht="12.75">
      <c r="A178">
        <v>23151908</v>
      </c>
      <c r="B178" t="s">
        <v>1794</v>
      </c>
      <c r="C178" t="s">
        <v>1797</v>
      </c>
      <c r="F178">
        <v>2</v>
      </c>
      <c r="G178">
        <v>14</v>
      </c>
      <c r="H178">
        <v>1828</v>
      </c>
      <c r="I178">
        <v>4</v>
      </c>
      <c r="J178">
        <v>8</v>
      </c>
      <c r="K178">
        <v>1918</v>
      </c>
      <c r="L178" t="s">
        <v>1798</v>
      </c>
      <c r="N178" t="s">
        <v>1799</v>
      </c>
      <c r="O178" t="s">
        <v>1282</v>
      </c>
    </row>
    <row r="179" spans="1:15" ht="12.75">
      <c r="A179">
        <v>22774435</v>
      </c>
      <c r="B179" t="s">
        <v>1800</v>
      </c>
      <c r="C179" t="s">
        <v>1801</v>
      </c>
      <c r="H179">
        <v>1873</v>
      </c>
      <c r="I179">
        <v>8</v>
      </c>
      <c r="J179">
        <v>3</v>
      </c>
      <c r="K179">
        <v>1929</v>
      </c>
      <c r="L179" t="s">
        <v>1802</v>
      </c>
      <c r="N179" t="s">
        <v>1803</v>
      </c>
      <c r="O179" t="s">
        <v>1282</v>
      </c>
    </row>
    <row r="180" spans="1:15" ht="12.75">
      <c r="A180">
        <v>22774431</v>
      </c>
      <c r="B180" t="s">
        <v>1800</v>
      </c>
      <c r="C180" t="s">
        <v>1407</v>
      </c>
      <c r="D180" t="s">
        <v>1566</v>
      </c>
      <c r="F180">
        <v>10</v>
      </c>
      <c r="G180">
        <v>15</v>
      </c>
      <c r="H180">
        <v>1830</v>
      </c>
      <c r="I180">
        <v>1</v>
      </c>
      <c r="J180">
        <v>6</v>
      </c>
      <c r="K180">
        <v>1906</v>
      </c>
      <c r="L180" t="s">
        <v>1804</v>
      </c>
      <c r="N180" t="s">
        <v>1805</v>
      </c>
      <c r="O180" t="s">
        <v>1272</v>
      </c>
    </row>
    <row r="181" spans="1:15" ht="12.75">
      <c r="A181">
        <v>22774430</v>
      </c>
      <c r="B181" t="s">
        <v>1800</v>
      </c>
      <c r="C181" t="s">
        <v>1806</v>
      </c>
      <c r="D181" t="s">
        <v>1807</v>
      </c>
      <c r="H181">
        <v>1875</v>
      </c>
      <c r="K181">
        <v>1974</v>
      </c>
      <c r="L181" t="s">
        <v>1808</v>
      </c>
      <c r="N181" t="s">
        <v>1339</v>
      </c>
      <c r="O181" t="s">
        <v>1282</v>
      </c>
    </row>
    <row r="182" spans="1:15" ht="12.75">
      <c r="A182">
        <v>22774433</v>
      </c>
      <c r="B182" t="s">
        <v>1800</v>
      </c>
      <c r="C182" t="s">
        <v>1809</v>
      </c>
      <c r="I182">
        <v>9</v>
      </c>
      <c r="J182">
        <v>7</v>
      </c>
      <c r="K182">
        <v>1900</v>
      </c>
      <c r="L182" t="s">
        <v>1810</v>
      </c>
      <c r="N182" t="s">
        <v>1811</v>
      </c>
      <c r="O182" t="s">
        <v>1272</v>
      </c>
    </row>
    <row r="183" spans="1:15" ht="12.75">
      <c r="A183">
        <v>22774443</v>
      </c>
      <c r="B183" t="s">
        <v>1812</v>
      </c>
      <c r="C183" t="s">
        <v>1813</v>
      </c>
      <c r="E183" t="s">
        <v>1814</v>
      </c>
      <c r="F183">
        <v>6</v>
      </c>
      <c r="G183">
        <v>4</v>
      </c>
      <c r="H183">
        <v>1848</v>
      </c>
      <c r="I183">
        <v>12</v>
      </c>
      <c r="J183">
        <v>27</v>
      </c>
      <c r="K183">
        <v>1934</v>
      </c>
      <c r="L183" t="s">
        <v>1815</v>
      </c>
      <c r="N183" t="s">
        <v>1816</v>
      </c>
      <c r="O183" t="s">
        <v>1282</v>
      </c>
    </row>
    <row r="184" spans="1:15" ht="12.75">
      <c r="A184">
        <v>22774442</v>
      </c>
      <c r="B184" t="s">
        <v>1812</v>
      </c>
      <c r="C184" t="s">
        <v>1817</v>
      </c>
      <c r="F184">
        <v>3</v>
      </c>
      <c r="G184">
        <v>10</v>
      </c>
      <c r="H184">
        <v>1880</v>
      </c>
      <c r="I184">
        <v>12</v>
      </c>
      <c r="J184">
        <v>10</v>
      </c>
      <c r="K184">
        <v>1949</v>
      </c>
      <c r="L184" t="s">
        <v>1818</v>
      </c>
      <c r="N184" t="s">
        <v>1819</v>
      </c>
      <c r="O184" t="s">
        <v>1282</v>
      </c>
    </row>
    <row r="185" spans="1:15" ht="12.75">
      <c r="A185">
        <v>22774437</v>
      </c>
      <c r="B185" t="s">
        <v>1812</v>
      </c>
      <c r="C185" t="s">
        <v>1407</v>
      </c>
      <c r="D185" t="s">
        <v>1820</v>
      </c>
      <c r="F185">
        <v>1</v>
      </c>
      <c r="G185">
        <v>28</v>
      </c>
      <c r="H185">
        <v>1839</v>
      </c>
      <c r="I185">
        <v>4</v>
      </c>
      <c r="J185">
        <v>27</v>
      </c>
      <c r="K185">
        <v>1916</v>
      </c>
      <c r="L185" t="s">
        <v>1821</v>
      </c>
      <c r="N185" t="s">
        <v>1822</v>
      </c>
      <c r="O185" t="s">
        <v>1282</v>
      </c>
    </row>
    <row r="186" spans="1:15" ht="12.75">
      <c r="A186">
        <v>22774441</v>
      </c>
      <c r="B186" t="s">
        <v>1812</v>
      </c>
      <c r="C186" t="s">
        <v>1823</v>
      </c>
      <c r="D186" t="s">
        <v>1824</v>
      </c>
      <c r="F186">
        <v>11</v>
      </c>
      <c r="G186">
        <v>22</v>
      </c>
      <c r="H186">
        <v>1877</v>
      </c>
      <c r="I186">
        <v>8</v>
      </c>
      <c r="J186">
        <v>20</v>
      </c>
      <c r="K186">
        <v>1928</v>
      </c>
      <c r="L186" t="s">
        <v>1825</v>
      </c>
      <c r="N186" t="s">
        <v>1826</v>
      </c>
      <c r="O186" t="s">
        <v>1282</v>
      </c>
    </row>
    <row r="187" spans="1:15" ht="12.75">
      <c r="A187">
        <v>22774440</v>
      </c>
      <c r="B187" t="s">
        <v>1812</v>
      </c>
      <c r="C187" t="s">
        <v>1279</v>
      </c>
      <c r="D187" t="s">
        <v>1556</v>
      </c>
      <c r="F187">
        <v>4</v>
      </c>
      <c r="G187">
        <v>18</v>
      </c>
      <c r="H187">
        <v>1868</v>
      </c>
      <c r="I187">
        <v>4</v>
      </c>
      <c r="J187">
        <v>19</v>
      </c>
      <c r="K187">
        <v>1952</v>
      </c>
      <c r="L187" t="s">
        <v>1827</v>
      </c>
      <c r="N187" t="s">
        <v>1828</v>
      </c>
      <c r="O187" t="s">
        <v>1282</v>
      </c>
    </row>
    <row r="188" spans="1:15" ht="12.75">
      <c r="A188">
        <v>22774439</v>
      </c>
      <c r="B188" t="s">
        <v>1812</v>
      </c>
      <c r="C188" t="s">
        <v>1829</v>
      </c>
      <c r="F188">
        <v>1</v>
      </c>
      <c r="G188">
        <v>1</v>
      </c>
      <c r="H188">
        <v>1882</v>
      </c>
      <c r="I188">
        <v>3</v>
      </c>
      <c r="J188">
        <v>31</v>
      </c>
      <c r="K188">
        <v>1942</v>
      </c>
      <c r="L188" t="s">
        <v>1821</v>
      </c>
      <c r="N188" t="s">
        <v>1830</v>
      </c>
      <c r="O188" t="s">
        <v>1282</v>
      </c>
    </row>
    <row r="189" spans="1:15" ht="12.75">
      <c r="A189">
        <v>22774438</v>
      </c>
      <c r="B189" t="s">
        <v>1812</v>
      </c>
      <c r="C189" t="s">
        <v>1635</v>
      </c>
      <c r="D189" t="s">
        <v>1441</v>
      </c>
      <c r="H189">
        <v>1870</v>
      </c>
      <c r="I189">
        <v>5</v>
      </c>
      <c r="J189">
        <v>1</v>
      </c>
      <c r="K189">
        <v>1962</v>
      </c>
      <c r="L189" t="s">
        <v>1831</v>
      </c>
      <c r="N189" t="s">
        <v>1832</v>
      </c>
      <c r="O189" t="s">
        <v>1282</v>
      </c>
    </row>
    <row r="190" spans="1:15" ht="12.75">
      <c r="A190">
        <v>28770875</v>
      </c>
      <c r="B190" t="s">
        <v>1833</v>
      </c>
      <c r="C190" t="s">
        <v>1834</v>
      </c>
      <c r="F190">
        <v>10</v>
      </c>
      <c r="G190">
        <v>9</v>
      </c>
      <c r="H190">
        <v>1918</v>
      </c>
      <c r="I190">
        <v>3</v>
      </c>
      <c r="J190">
        <v>2</v>
      </c>
      <c r="K190">
        <v>1990</v>
      </c>
      <c r="O190" t="s">
        <v>1282</v>
      </c>
    </row>
    <row r="191" spans="1:15" ht="12.75">
      <c r="A191">
        <v>22774447</v>
      </c>
      <c r="B191" t="s">
        <v>1835</v>
      </c>
      <c r="C191" t="s">
        <v>1471</v>
      </c>
      <c r="I191">
        <v>4</v>
      </c>
      <c r="J191">
        <v>9</v>
      </c>
      <c r="K191">
        <v>1901</v>
      </c>
      <c r="L191" t="s">
        <v>1836</v>
      </c>
      <c r="N191" t="s">
        <v>1837</v>
      </c>
      <c r="O191" t="s">
        <v>1272</v>
      </c>
    </row>
    <row r="192" spans="1:15" ht="12.75">
      <c r="A192">
        <v>22774444</v>
      </c>
      <c r="B192" t="s">
        <v>1835</v>
      </c>
      <c r="C192" t="s">
        <v>1838</v>
      </c>
      <c r="I192">
        <v>9</v>
      </c>
      <c r="J192">
        <v>17</v>
      </c>
      <c r="K192">
        <v>1897</v>
      </c>
      <c r="L192" t="s">
        <v>1839</v>
      </c>
      <c r="N192" t="s">
        <v>1840</v>
      </c>
      <c r="O192" t="s">
        <v>1272</v>
      </c>
    </row>
    <row r="193" spans="1:15" ht="12.75">
      <c r="A193">
        <v>22774446</v>
      </c>
      <c r="B193" t="s">
        <v>1835</v>
      </c>
      <c r="C193" t="s">
        <v>1478</v>
      </c>
      <c r="D193" t="s">
        <v>1807</v>
      </c>
      <c r="F193">
        <v>5</v>
      </c>
      <c r="G193">
        <v>28</v>
      </c>
      <c r="H193">
        <v>1846</v>
      </c>
      <c r="I193">
        <v>3</v>
      </c>
      <c r="J193">
        <v>9</v>
      </c>
      <c r="K193">
        <v>1921</v>
      </c>
      <c r="L193" t="s">
        <v>1841</v>
      </c>
      <c r="N193" t="s">
        <v>1842</v>
      </c>
      <c r="O193" t="s">
        <v>1272</v>
      </c>
    </row>
    <row r="194" spans="1:15" ht="12.75">
      <c r="A194">
        <v>22774445</v>
      </c>
      <c r="B194" t="s">
        <v>1835</v>
      </c>
      <c r="C194" t="s">
        <v>1753</v>
      </c>
      <c r="D194" t="s">
        <v>1843</v>
      </c>
      <c r="F194">
        <v>5</v>
      </c>
      <c r="G194">
        <v>24</v>
      </c>
      <c r="H194">
        <v>1847</v>
      </c>
      <c r="I194">
        <v>6</v>
      </c>
      <c r="J194">
        <v>9</v>
      </c>
      <c r="K194">
        <v>1901</v>
      </c>
      <c r="L194" t="s">
        <v>1844</v>
      </c>
      <c r="N194" t="s">
        <v>1845</v>
      </c>
      <c r="O194" t="s">
        <v>1282</v>
      </c>
    </row>
    <row r="195" spans="1:15" ht="12.75">
      <c r="A195">
        <v>22774448</v>
      </c>
      <c r="B195" t="s">
        <v>1846</v>
      </c>
      <c r="C195" t="s">
        <v>1847</v>
      </c>
      <c r="I195">
        <v>9</v>
      </c>
      <c r="J195">
        <v>24</v>
      </c>
      <c r="K195">
        <v>1991</v>
      </c>
      <c r="L195" t="s">
        <v>1848</v>
      </c>
      <c r="N195" t="s">
        <v>1849</v>
      </c>
      <c r="O195" t="s">
        <v>1272</v>
      </c>
    </row>
    <row r="196" spans="1:15" ht="12.75">
      <c r="A196">
        <v>22774450</v>
      </c>
      <c r="B196" t="s">
        <v>1706</v>
      </c>
      <c r="C196" t="s">
        <v>1401</v>
      </c>
      <c r="I196">
        <v>6</v>
      </c>
      <c r="J196">
        <v>17</v>
      </c>
      <c r="K196">
        <v>1880</v>
      </c>
      <c r="L196" t="s">
        <v>1850</v>
      </c>
      <c r="N196" t="s">
        <v>1851</v>
      </c>
      <c r="O196" t="s">
        <v>1272</v>
      </c>
    </row>
    <row r="197" spans="1:15" ht="12.75">
      <c r="A197">
        <v>22774449</v>
      </c>
      <c r="B197" t="s">
        <v>1706</v>
      </c>
      <c r="C197" t="s">
        <v>1852</v>
      </c>
      <c r="F197">
        <v>5</v>
      </c>
      <c r="G197">
        <v>15</v>
      </c>
      <c r="H197">
        <v>1818</v>
      </c>
      <c r="I197">
        <v>3</v>
      </c>
      <c r="K197">
        <v>1900</v>
      </c>
      <c r="L197" t="s">
        <v>1853</v>
      </c>
      <c r="M197" t="s">
        <v>1854</v>
      </c>
      <c r="N197" t="e">
        <f>--died at SAUGATUCK</f>
        <v>#NAME?</v>
      </c>
      <c r="O197" t="s">
        <v>1282</v>
      </c>
    </row>
    <row r="198" spans="1:15" ht="12.75">
      <c r="A198">
        <v>22774452</v>
      </c>
      <c r="B198" t="s">
        <v>1706</v>
      </c>
      <c r="C198" t="s">
        <v>1855</v>
      </c>
      <c r="H198">
        <v>1806</v>
      </c>
      <c r="I198">
        <v>2</v>
      </c>
      <c r="J198">
        <v>12</v>
      </c>
      <c r="K198">
        <v>1884</v>
      </c>
      <c r="L198" t="s">
        <v>1856</v>
      </c>
      <c r="N198" t="s">
        <v>1857</v>
      </c>
      <c r="O198" t="s">
        <v>1282</v>
      </c>
    </row>
    <row r="199" spans="1:15" ht="12.75">
      <c r="A199">
        <v>22774451</v>
      </c>
      <c r="B199" t="s">
        <v>1706</v>
      </c>
      <c r="C199" t="s">
        <v>1858</v>
      </c>
      <c r="H199">
        <v>1807</v>
      </c>
      <c r="I199">
        <v>9</v>
      </c>
      <c r="J199">
        <v>18</v>
      </c>
      <c r="K199">
        <v>1876</v>
      </c>
      <c r="L199" t="s">
        <v>1859</v>
      </c>
      <c r="N199" t="s">
        <v>1860</v>
      </c>
      <c r="O199" t="s">
        <v>1282</v>
      </c>
    </row>
    <row r="200" spans="1:15" ht="12.75">
      <c r="A200">
        <v>22774453</v>
      </c>
      <c r="B200" t="s">
        <v>1861</v>
      </c>
      <c r="C200" t="s">
        <v>1862</v>
      </c>
      <c r="I200">
        <v>9</v>
      </c>
      <c r="J200">
        <v>28</v>
      </c>
      <c r="K200">
        <v>1924</v>
      </c>
      <c r="L200" t="s">
        <v>1863</v>
      </c>
      <c r="N200" t="s">
        <v>1864</v>
      </c>
      <c r="O200" t="s">
        <v>1272</v>
      </c>
    </row>
    <row r="201" spans="1:15" ht="12.75">
      <c r="A201">
        <v>22774456</v>
      </c>
      <c r="B201" t="s">
        <v>1341</v>
      </c>
      <c r="C201" t="s">
        <v>1865</v>
      </c>
      <c r="D201" t="s">
        <v>1566</v>
      </c>
      <c r="F201">
        <v>7</v>
      </c>
      <c r="G201">
        <v>6</v>
      </c>
      <c r="H201">
        <v>1902</v>
      </c>
      <c r="I201">
        <v>1</v>
      </c>
      <c r="J201">
        <v>11</v>
      </c>
      <c r="K201">
        <v>1948</v>
      </c>
      <c r="L201" t="s">
        <v>1866</v>
      </c>
      <c r="N201" t="s">
        <v>1867</v>
      </c>
      <c r="O201" t="s">
        <v>1282</v>
      </c>
    </row>
    <row r="202" spans="1:15" ht="12.75">
      <c r="A202">
        <v>22774455</v>
      </c>
      <c r="B202" t="s">
        <v>1341</v>
      </c>
      <c r="C202" t="s">
        <v>1868</v>
      </c>
      <c r="E202" t="s">
        <v>1869</v>
      </c>
      <c r="H202">
        <v>1870</v>
      </c>
      <c r="I202">
        <v>6</v>
      </c>
      <c r="J202">
        <v>12</v>
      </c>
      <c r="K202">
        <v>1956</v>
      </c>
      <c r="L202" t="s">
        <v>1870</v>
      </c>
      <c r="N202" t="s">
        <v>1871</v>
      </c>
      <c r="O202" t="s">
        <v>1282</v>
      </c>
    </row>
    <row r="203" spans="1:15" ht="12.75">
      <c r="A203">
        <v>22774454</v>
      </c>
      <c r="B203" t="s">
        <v>1341</v>
      </c>
      <c r="C203" t="s">
        <v>1872</v>
      </c>
      <c r="F203">
        <v>2</v>
      </c>
      <c r="G203">
        <v>5</v>
      </c>
      <c r="H203">
        <v>1868</v>
      </c>
      <c r="I203">
        <v>1</v>
      </c>
      <c r="J203">
        <v>6</v>
      </c>
      <c r="K203">
        <v>1943</v>
      </c>
      <c r="L203" t="s">
        <v>1873</v>
      </c>
      <c r="N203" t="s">
        <v>1874</v>
      </c>
      <c r="O203" t="s">
        <v>1282</v>
      </c>
    </row>
    <row r="204" spans="1:15" ht="12.75">
      <c r="A204">
        <v>22774457</v>
      </c>
      <c r="B204" t="s">
        <v>1875</v>
      </c>
      <c r="C204" t="s">
        <v>1876</v>
      </c>
      <c r="H204">
        <v>1860</v>
      </c>
      <c r="I204">
        <v>4</v>
      </c>
      <c r="J204">
        <v>13</v>
      </c>
      <c r="K204">
        <v>1927</v>
      </c>
      <c r="L204" t="s">
        <v>1877</v>
      </c>
      <c r="N204" t="s">
        <v>1878</v>
      </c>
      <c r="O204" t="s">
        <v>1282</v>
      </c>
    </row>
    <row r="205" spans="1:15" ht="12.75">
      <c r="A205">
        <v>22774458</v>
      </c>
      <c r="B205" t="s">
        <v>1875</v>
      </c>
      <c r="C205" t="s">
        <v>1879</v>
      </c>
      <c r="H205">
        <v>1859</v>
      </c>
      <c r="I205">
        <v>6</v>
      </c>
      <c r="J205">
        <v>17</v>
      </c>
      <c r="K205">
        <v>1940</v>
      </c>
      <c r="L205" t="s">
        <v>1880</v>
      </c>
      <c r="N205" t="s">
        <v>1881</v>
      </c>
      <c r="O205" t="s">
        <v>1272</v>
      </c>
    </row>
    <row r="206" spans="1:15" ht="12.75">
      <c r="A206">
        <v>22774459</v>
      </c>
      <c r="B206" t="s">
        <v>1882</v>
      </c>
      <c r="C206" t="s">
        <v>1883</v>
      </c>
      <c r="F206">
        <v>3</v>
      </c>
      <c r="G206">
        <v>26</v>
      </c>
      <c r="H206">
        <v>1892</v>
      </c>
      <c r="I206">
        <v>11</v>
      </c>
      <c r="J206">
        <v>28</v>
      </c>
      <c r="K206">
        <v>1906</v>
      </c>
      <c r="L206" t="s">
        <v>1884</v>
      </c>
      <c r="N206" t="s">
        <v>1885</v>
      </c>
      <c r="O206" t="s">
        <v>1272</v>
      </c>
    </row>
    <row r="207" spans="1:15" ht="12.75">
      <c r="A207">
        <v>22774460</v>
      </c>
      <c r="B207" t="s">
        <v>1882</v>
      </c>
      <c r="C207" t="s">
        <v>1886</v>
      </c>
      <c r="I207">
        <v>5</v>
      </c>
      <c r="J207">
        <v>15</v>
      </c>
      <c r="K207">
        <v>1906</v>
      </c>
      <c r="L207" t="s">
        <v>1887</v>
      </c>
      <c r="N207" t="s">
        <v>1888</v>
      </c>
      <c r="O207" t="s">
        <v>1272</v>
      </c>
    </row>
    <row r="208" spans="1:15" ht="12.75">
      <c r="A208">
        <v>23151909</v>
      </c>
      <c r="B208" t="s">
        <v>1889</v>
      </c>
      <c r="C208" t="s">
        <v>1403</v>
      </c>
      <c r="H208">
        <v>1906</v>
      </c>
      <c r="I208">
        <v>3</v>
      </c>
      <c r="J208">
        <v>23</v>
      </c>
      <c r="K208">
        <v>1986</v>
      </c>
      <c r="L208" t="s">
        <v>1890</v>
      </c>
      <c r="N208" t="s">
        <v>1891</v>
      </c>
      <c r="O208" t="s">
        <v>1282</v>
      </c>
    </row>
    <row r="209" spans="1:15" ht="12.75">
      <c r="A209">
        <v>23151910</v>
      </c>
      <c r="B209" t="s">
        <v>1889</v>
      </c>
      <c r="C209" t="s">
        <v>1892</v>
      </c>
      <c r="H209">
        <v>1901</v>
      </c>
      <c r="I209">
        <v>1</v>
      </c>
      <c r="J209">
        <v>28</v>
      </c>
      <c r="K209">
        <v>1977</v>
      </c>
      <c r="L209" t="s">
        <v>1893</v>
      </c>
      <c r="N209" t="s">
        <v>1891</v>
      </c>
      <c r="O209" t="s">
        <v>1282</v>
      </c>
    </row>
    <row r="210" spans="1:15" ht="12.75">
      <c r="A210">
        <v>22774461</v>
      </c>
      <c r="B210" t="s">
        <v>1894</v>
      </c>
      <c r="C210" t="s">
        <v>1501</v>
      </c>
      <c r="D210" t="s">
        <v>1895</v>
      </c>
      <c r="H210">
        <v>1918</v>
      </c>
      <c r="I210">
        <v>10</v>
      </c>
      <c r="J210">
        <v>12</v>
      </c>
      <c r="K210">
        <v>2007</v>
      </c>
      <c r="L210" t="s">
        <v>1896</v>
      </c>
      <c r="N210" t="s">
        <v>1339</v>
      </c>
      <c r="O210" t="s">
        <v>1282</v>
      </c>
    </row>
    <row r="211" spans="1:15" ht="12.75">
      <c r="A211">
        <v>22774463</v>
      </c>
      <c r="B211" t="s">
        <v>1897</v>
      </c>
      <c r="C211" t="s">
        <v>1419</v>
      </c>
      <c r="I211">
        <v>10</v>
      </c>
      <c r="J211">
        <v>26</v>
      </c>
      <c r="K211">
        <v>1880</v>
      </c>
      <c r="L211" t="s">
        <v>1898</v>
      </c>
      <c r="N211" t="s">
        <v>1899</v>
      </c>
      <c r="O211" t="s">
        <v>1272</v>
      </c>
    </row>
    <row r="212" spans="1:15" ht="12.75">
      <c r="A212">
        <v>22774465</v>
      </c>
      <c r="B212" t="s">
        <v>1897</v>
      </c>
      <c r="C212" t="s">
        <v>1458</v>
      </c>
      <c r="F212">
        <v>8</v>
      </c>
      <c r="G212">
        <v>20</v>
      </c>
      <c r="H212">
        <v>1835</v>
      </c>
      <c r="I212">
        <v>5</v>
      </c>
      <c r="J212">
        <v>24</v>
      </c>
      <c r="K212">
        <v>1897</v>
      </c>
      <c r="L212" t="s">
        <v>1900</v>
      </c>
      <c r="M212" t="s">
        <v>1901</v>
      </c>
      <c r="N212" t="s">
        <v>1902</v>
      </c>
      <c r="O212" t="s">
        <v>1282</v>
      </c>
    </row>
    <row r="213" spans="1:15" ht="12.75">
      <c r="A213">
        <v>22774464</v>
      </c>
      <c r="B213" t="s">
        <v>1897</v>
      </c>
      <c r="C213" t="s">
        <v>1749</v>
      </c>
      <c r="I213">
        <v>11</v>
      </c>
      <c r="J213">
        <v>10</v>
      </c>
      <c r="K213">
        <v>1880</v>
      </c>
      <c r="L213" t="s">
        <v>1903</v>
      </c>
      <c r="N213" t="s">
        <v>1904</v>
      </c>
      <c r="O213" t="s">
        <v>1272</v>
      </c>
    </row>
    <row r="214" spans="1:15" ht="12.75">
      <c r="A214">
        <v>22774462</v>
      </c>
      <c r="B214" t="s">
        <v>1897</v>
      </c>
      <c r="C214" t="s">
        <v>1467</v>
      </c>
      <c r="I214">
        <v>12</v>
      </c>
      <c r="J214">
        <v>22</v>
      </c>
      <c r="K214">
        <v>1908</v>
      </c>
      <c r="L214" t="s">
        <v>1905</v>
      </c>
      <c r="N214" t="s">
        <v>1906</v>
      </c>
      <c r="O214" t="s">
        <v>1282</v>
      </c>
    </row>
    <row r="215" spans="1:15" ht="12.75">
      <c r="A215">
        <v>22774466</v>
      </c>
      <c r="B215" t="s">
        <v>1907</v>
      </c>
      <c r="C215" t="s">
        <v>1908</v>
      </c>
      <c r="I215">
        <v>9</v>
      </c>
      <c r="J215">
        <v>19</v>
      </c>
      <c r="K215">
        <v>1918</v>
      </c>
      <c r="L215" t="s">
        <v>1909</v>
      </c>
      <c r="N215" t="s">
        <v>1910</v>
      </c>
      <c r="O215" t="s">
        <v>1282</v>
      </c>
    </row>
    <row r="216" spans="1:15" ht="12.75">
      <c r="A216">
        <v>22774468</v>
      </c>
      <c r="B216" t="s">
        <v>1911</v>
      </c>
      <c r="C216" t="s">
        <v>1912</v>
      </c>
      <c r="I216">
        <v>12</v>
      </c>
      <c r="J216">
        <v>13</v>
      </c>
      <c r="K216">
        <v>1925</v>
      </c>
      <c r="L216" t="s">
        <v>1726</v>
      </c>
      <c r="N216" t="s">
        <v>1913</v>
      </c>
      <c r="O216" t="s">
        <v>1272</v>
      </c>
    </row>
    <row r="217" spans="1:15" ht="12.75">
      <c r="A217">
        <v>29638761</v>
      </c>
      <c r="B217" t="s">
        <v>1914</v>
      </c>
      <c r="C217" t="s">
        <v>1915</v>
      </c>
      <c r="F217">
        <v>9</v>
      </c>
      <c r="G217">
        <v>30</v>
      </c>
      <c r="H217">
        <v>1955</v>
      </c>
      <c r="O217" t="s">
        <v>1282</v>
      </c>
    </row>
    <row r="218" spans="1:15" ht="12.75">
      <c r="A218">
        <v>23363024</v>
      </c>
      <c r="B218" t="s">
        <v>1916</v>
      </c>
      <c r="C218" t="s">
        <v>1917</v>
      </c>
      <c r="I218">
        <v>4</v>
      </c>
      <c r="K218">
        <v>1938</v>
      </c>
      <c r="O218" t="s">
        <v>1272</v>
      </c>
    </row>
    <row r="219" spans="1:15" ht="12.75">
      <c r="A219">
        <v>22774472</v>
      </c>
      <c r="B219" t="s">
        <v>1918</v>
      </c>
      <c r="C219" t="s">
        <v>1919</v>
      </c>
      <c r="I219">
        <v>11</v>
      </c>
      <c r="J219">
        <v>21</v>
      </c>
      <c r="K219">
        <v>1973</v>
      </c>
      <c r="L219" t="s">
        <v>1920</v>
      </c>
      <c r="N219" t="s">
        <v>1921</v>
      </c>
      <c r="O219" t="s">
        <v>1282</v>
      </c>
    </row>
    <row r="220" spans="1:15" ht="12.75">
      <c r="A220">
        <v>22774471</v>
      </c>
      <c r="B220" t="s">
        <v>1918</v>
      </c>
      <c r="C220" t="s">
        <v>1922</v>
      </c>
      <c r="I220">
        <v>5</v>
      </c>
      <c r="J220">
        <v>5</v>
      </c>
      <c r="K220">
        <v>1967</v>
      </c>
      <c r="L220" t="s">
        <v>1923</v>
      </c>
      <c r="N220" t="s">
        <v>1924</v>
      </c>
      <c r="O220" t="s">
        <v>1282</v>
      </c>
    </row>
    <row r="221" spans="1:15" ht="12.75">
      <c r="A221">
        <v>22774470</v>
      </c>
      <c r="B221" t="s">
        <v>1918</v>
      </c>
      <c r="C221" t="s">
        <v>1925</v>
      </c>
      <c r="I221">
        <v>6</v>
      </c>
      <c r="J221">
        <v>28</v>
      </c>
      <c r="K221">
        <v>1959</v>
      </c>
      <c r="L221" t="s">
        <v>1926</v>
      </c>
      <c r="N221" t="s">
        <v>1927</v>
      </c>
      <c r="O221" t="s">
        <v>1282</v>
      </c>
    </row>
    <row r="222" spans="1:15" ht="12.75">
      <c r="A222">
        <v>22774473</v>
      </c>
      <c r="B222" t="s">
        <v>1928</v>
      </c>
      <c r="C222" t="s">
        <v>1929</v>
      </c>
      <c r="I222">
        <v>9</v>
      </c>
      <c r="J222">
        <v>16</v>
      </c>
      <c r="K222">
        <v>1948</v>
      </c>
      <c r="L222" t="s">
        <v>1930</v>
      </c>
      <c r="N222" t="e">
        <f>-of CEREBRAL HEMORRHAGE died at HOMEWOOD,IL</f>
        <v>#NAME?</v>
      </c>
      <c r="O222" t="s">
        <v>1272</v>
      </c>
    </row>
    <row r="223" spans="1:15" ht="12.75">
      <c r="A223">
        <v>22774475</v>
      </c>
      <c r="B223" t="s">
        <v>1931</v>
      </c>
      <c r="C223" t="s">
        <v>1852</v>
      </c>
      <c r="I223">
        <v>7</v>
      </c>
      <c r="J223">
        <v>20</v>
      </c>
      <c r="K223">
        <v>1930</v>
      </c>
      <c r="L223" t="s">
        <v>1932</v>
      </c>
      <c r="N223" t="s">
        <v>1933</v>
      </c>
      <c r="O223" t="s">
        <v>1272</v>
      </c>
    </row>
    <row r="224" spans="1:15" ht="12.75">
      <c r="A224">
        <v>22774474</v>
      </c>
      <c r="B224" t="s">
        <v>1931</v>
      </c>
      <c r="C224" t="s">
        <v>1545</v>
      </c>
      <c r="I224">
        <v>11</v>
      </c>
      <c r="J224">
        <v>25</v>
      </c>
      <c r="K224">
        <v>1931</v>
      </c>
      <c r="L224" t="s">
        <v>1934</v>
      </c>
      <c r="N224" t="s">
        <v>1935</v>
      </c>
      <c r="O224" t="s">
        <v>1272</v>
      </c>
    </row>
    <row r="225" spans="1:15" ht="12.75">
      <c r="A225">
        <v>22774476</v>
      </c>
      <c r="B225" t="s">
        <v>1936</v>
      </c>
      <c r="C225" t="s">
        <v>1937</v>
      </c>
      <c r="D225" t="s">
        <v>1938</v>
      </c>
      <c r="F225">
        <v>10</v>
      </c>
      <c r="G225">
        <v>12</v>
      </c>
      <c r="H225">
        <v>1955</v>
      </c>
      <c r="I225">
        <v>2</v>
      </c>
      <c r="J225">
        <v>18</v>
      </c>
      <c r="K225">
        <v>1999</v>
      </c>
      <c r="L225" t="s">
        <v>1939</v>
      </c>
      <c r="N225" t="e">
        <f>--died at ILLINOIS</f>
        <v>#NAME?</v>
      </c>
      <c r="O225" t="s">
        <v>1282</v>
      </c>
    </row>
    <row r="226" spans="1:15" ht="12.75">
      <c r="A226">
        <v>22774490</v>
      </c>
      <c r="B226" t="s">
        <v>1940</v>
      </c>
      <c r="C226" t="s">
        <v>1938</v>
      </c>
      <c r="D226" t="s">
        <v>1404</v>
      </c>
      <c r="H226">
        <v>1894</v>
      </c>
      <c r="I226">
        <v>10</v>
      </c>
      <c r="J226">
        <v>29</v>
      </c>
      <c r="K226">
        <v>1971</v>
      </c>
      <c r="L226" t="s">
        <v>1941</v>
      </c>
      <c r="N226" t="s">
        <v>1942</v>
      </c>
      <c r="O226" t="s">
        <v>1282</v>
      </c>
    </row>
    <row r="227" spans="1:15" ht="12.75">
      <c r="A227">
        <v>22774507</v>
      </c>
      <c r="B227" t="s">
        <v>1940</v>
      </c>
      <c r="C227" t="s">
        <v>1938</v>
      </c>
      <c r="D227" t="s">
        <v>1404</v>
      </c>
      <c r="F227">
        <v>9</v>
      </c>
      <c r="G227">
        <v>16</v>
      </c>
      <c r="H227">
        <v>1852</v>
      </c>
      <c r="I227">
        <v>6</v>
      </c>
      <c r="J227">
        <v>18</v>
      </c>
      <c r="K227">
        <v>1935</v>
      </c>
      <c r="L227" t="s">
        <v>1943</v>
      </c>
      <c r="N227" t="s">
        <v>1944</v>
      </c>
      <c r="O227" t="s">
        <v>1282</v>
      </c>
    </row>
    <row r="228" spans="1:15" ht="12.75">
      <c r="A228">
        <v>22774499</v>
      </c>
      <c r="B228" t="s">
        <v>1940</v>
      </c>
      <c r="C228" t="s">
        <v>1945</v>
      </c>
      <c r="H228">
        <v>1900</v>
      </c>
      <c r="I228">
        <v>2</v>
      </c>
      <c r="J228">
        <v>14</v>
      </c>
      <c r="K228">
        <v>1992</v>
      </c>
      <c r="L228" t="s">
        <v>1946</v>
      </c>
      <c r="N228" t="s">
        <v>1947</v>
      </c>
      <c r="O228" t="s">
        <v>1282</v>
      </c>
    </row>
    <row r="229" spans="1:15" ht="12.75">
      <c r="A229">
        <v>22774502</v>
      </c>
      <c r="B229" t="s">
        <v>1940</v>
      </c>
      <c r="C229" t="s">
        <v>1823</v>
      </c>
      <c r="E229" t="s">
        <v>1948</v>
      </c>
      <c r="F229">
        <v>12</v>
      </c>
      <c r="G229">
        <v>6</v>
      </c>
      <c r="H229">
        <v>1868</v>
      </c>
      <c r="I229">
        <v>1</v>
      </c>
      <c r="J229">
        <v>2</v>
      </c>
      <c r="K229">
        <v>1955</v>
      </c>
      <c r="L229" t="s">
        <v>1949</v>
      </c>
      <c r="N229" t="s">
        <v>1950</v>
      </c>
      <c r="O229" t="s">
        <v>1282</v>
      </c>
    </row>
    <row r="230" spans="1:15" ht="12.75">
      <c r="A230">
        <v>22774489</v>
      </c>
      <c r="B230" t="s">
        <v>1940</v>
      </c>
      <c r="C230" t="s">
        <v>1951</v>
      </c>
      <c r="H230">
        <v>1890</v>
      </c>
      <c r="I230">
        <v>3</v>
      </c>
      <c r="J230">
        <v>3</v>
      </c>
      <c r="K230">
        <v>1966</v>
      </c>
      <c r="L230" t="s">
        <v>1952</v>
      </c>
      <c r="N230" t="s">
        <v>1953</v>
      </c>
      <c r="O230" t="s">
        <v>1282</v>
      </c>
    </row>
    <row r="231" spans="1:15" ht="12.75">
      <c r="A231">
        <v>22774484</v>
      </c>
      <c r="B231" t="s">
        <v>1940</v>
      </c>
      <c r="C231" t="s">
        <v>1954</v>
      </c>
      <c r="E231" t="s">
        <v>1483</v>
      </c>
      <c r="F231">
        <v>11</v>
      </c>
      <c r="G231">
        <v>7</v>
      </c>
      <c r="H231">
        <v>1870</v>
      </c>
      <c r="I231">
        <v>3</v>
      </c>
      <c r="J231">
        <v>9</v>
      </c>
      <c r="K231">
        <v>1918</v>
      </c>
      <c r="L231" t="s">
        <v>1955</v>
      </c>
      <c r="N231" t="e">
        <f>-of TUBERCULOSIS died at FENNVILLE</f>
        <v>#NAME?</v>
      </c>
      <c r="O231" t="s">
        <v>1282</v>
      </c>
    </row>
    <row r="232" spans="1:15" ht="12.75">
      <c r="A232">
        <v>22774500</v>
      </c>
      <c r="B232" t="s">
        <v>1940</v>
      </c>
      <c r="C232" t="s">
        <v>1956</v>
      </c>
      <c r="F232">
        <v>1</v>
      </c>
      <c r="G232">
        <v>1</v>
      </c>
      <c r="H232">
        <v>1890</v>
      </c>
      <c r="I232">
        <v>9</v>
      </c>
      <c r="J232">
        <v>26</v>
      </c>
      <c r="K232">
        <v>1951</v>
      </c>
      <c r="L232" t="s">
        <v>1957</v>
      </c>
      <c r="N232" t="s">
        <v>1958</v>
      </c>
      <c r="O232" t="s">
        <v>1282</v>
      </c>
    </row>
    <row r="233" spans="1:15" ht="12.75">
      <c r="A233">
        <v>22774508</v>
      </c>
      <c r="B233" t="s">
        <v>1940</v>
      </c>
      <c r="C233" t="s">
        <v>1959</v>
      </c>
      <c r="E233" t="s">
        <v>1948</v>
      </c>
      <c r="F233">
        <v>10</v>
      </c>
      <c r="G233">
        <v>28</v>
      </c>
      <c r="H233">
        <v>1866</v>
      </c>
      <c r="I233">
        <v>7</v>
      </c>
      <c r="J233">
        <v>30</v>
      </c>
      <c r="K233">
        <v>1940</v>
      </c>
      <c r="L233" t="s">
        <v>1960</v>
      </c>
      <c r="N233" t="s">
        <v>1961</v>
      </c>
      <c r="O233" t="s">
        <v>1282</v>
      </c>
    </row>
    <row r="234" spans="1:15" ht="12.75">
      <c r="A234">
        <v>22774480</v>
      </c>
      <c r="B234" t="s">
        <v>1940</v>
      </c>
      <c r="C234" t="s">
        <v>1279</v>
      </c>
      <c r="I234">
        <v>6</v>
      </c>
      <c r="J234">
        <v>28</v>
      </c>
      <c r="K234">
        <v>1950</v>
      </c>
      <c r="L234" t="s">
        <v>1962</v>
      </c>
      <c r="N234" t="e">
        <f>-of STILLBORN died at DOUGLAS</f>
        <v>#NAME?</v>
      </c>
      <c r="O234" t="s">
        <v>1272</v>
      </c>
    </row>
    <row r="235" spans="1:15" ht="12.75">
      <c r="A235">
        <v>22774496</v>
      </c>
      <c r="B235" t="s">
        <v>1940</v>
      </c>
      <c r="C235" t="s">
        <v>1963</v>
      </c>
      <c r="D235" t="s">
        <v>1964</v>
      </c>
      <c r="F235">
        <v>8</v>
      </c>
      <c r="G235">
        <v>13</v>
      </c>
      <c r="H235">
        <v>1888</v>
      </c>
      <c r="I235">
        <v>3</v>
      </c>
      <c r="J235">
        <v>22</v>
      </c>
      <c r="K235">
        <v>1914</v>
      </c>
      <c r="L235" t="s">
        <v>1965</v>
      </c>
      <c r="N235" t="s">
        <v>1966</v>
      </c>
      <c r="O235" t="s">
        <v>1282</v>
      </c>
    </row>
    <row r="236" spans="1:15" ht="12.75">
      <c r="A236">
        <v>22774479</v>
      </c>
      <c r="B236" t="s">
        <v>1940</v>
      </c>
      <c r="C236" t="s">
        <v>1429</v>
      </c>
      <c r="H236">
        <v>1892</v>
      </c>
      <c r="I236">
        <v>9</v>
      </c>
      <c r="J236">
        <v>6</v>
      </c>
      <c r="K236">
        <v>1997</v>
      </c>
      <c r="L236" t="s">
        <v>1967</v>
      </c>
      <c r="N236" t="s">
        <v>1339</v>
      </c>
      <c r="O236" t="s">
        <v>1282</v>
      </c>
    </row>
    <row r="237" spans="1:15" ht="12.75">
      <c r="A237">
        <v>22774488</v>
      </c>
      <c r="B237" t="s">
        <v>1940</v>
      </c>
      <c r="C237" t="s">
        <v>1968</v>
      </c>
      <c r="D237" t="s">
        <v>1969</v>
      </c>
      <c r="F237">
        <v>3</v>
      </c>
      <c r="G237">
        <v>31</v>
      </c>
      <c r="H237">
        <v>1919</v>
      </c>
      <c r="I237">
        <v>12</v>
      </c>
      <c r="J237">
        <v>20</v>
      </c>
      <c r="K237">
        <v>1947</v>
      </c>
      <c r="L237" t="s">
        <v>1970</v>
      </c>
      <c r="N237" t="s">
        <v>1971</v>
      </c>
      <c r="O237" t="s">
        <v>1282</v>
      </c>
    </row>
    <row r="238" spans="1:15" ht="12.75">
      <c r="A238">
        <v>22774505</v>
      </c>
      <c r="B238" t="s">
        <v>1940</v>
      </c>
      <c r="C238" t="s">
        <v>1504</v>
      </c>
      <c r="D238" t="s">
        <v>1807</v>
      </c>
      <c r="F238">
        <v>4</v>
      </c>
      <c r="G238">
        <v>28</v>
      </c>
      <c r="H238">
        <v>1862</v>
      </c>
      <c r="I238">
        <v>1</v>
      </c>
      <c r="J238">
        <v>8</v>
      </c>
      <c r="K238">
        <v>1915</v>
      </c>
      <c r="L238" t="s">
        <v>1972</v>
      </c>
      <c r="N238" t="s">
        <v>1973</v>
      </c>
      <c r="O238" t="s">
        <v>1282</v>
      </c>
    </row>
    <row r="239" spans="1:15" ht="12.75">
      <c r="A239">
        <v>22774506</v>
      </c>
      <c r="B239" t="s">
        <v>1940</v>
      </c>
      <c r="C239" t="s">
        <v>1504</v>
      </c>
      <c r="D239" t="s">
        <v>1807</v>
      </c>
      <c r="F239">
        <v>12</v>
      </c>
      <c r="G239">
        <v>3</v>
      </c>
      <c r="H239">
        <v>1894</v>
      </c>
      <c r="I239">
        <v>10</v>
      </c>
      <c r="J239">
        <v>5</v>
      </c>
      <c r="K239">
        <v>1920</v>
      </c>
      <c r="L239" t="s">
        <v>1974</v>
      </c>
      <c r="N239" t="s">
        <v>1975</v>
      </c>
      <c r="O239" t="s">
        <v>1282</v>
      </c>
    </row>
    <row r="240" spans="1:15" ht="12.75">
      <c r="A240">
        <v>22774485</v>
      </c>
      <c r="B240" t="s">
        <v>1940</v>
      </c>
      <c r="C240" t="s">
        <v>1976</v>
      </c>
      <c r="I240">
        <v>4</v>
      </c>
      <c r="J240">
        <v>15</v>
      </c>
      <c r="K240">
        <v>1944</v>
      </c>
      <c r="L240" t="s">
        <v>1977</v>
      </c>
      <c r="N240" t="e">
        <f>-of PREMATURE died at ABILENE,TEXAS</f>
        <v>#NAME?</v>
      </c>
      <c r="O240" t="s">
        <v>1272</v>
      </c>
    </row>
    <row r="241" spans="1:15" ht="12.75">
      <c r="A241">
        <v>22774503</v>
      </c>
      <c r="B241" t="s">
        <v>1940</v>
      </c>
      <c r="C241" t="s">
        <v>1978</v>
      </c>
      <c r="F241">
        <v>5</v>
      </c>
      <c r="G241">
        <v>1</v>
      </c>
      <c r="H241">
        <v>1856</v>
      </c>
      <c r="I241">
        <v>11</v>
      </c>
      <c r="J241">
        <v>5</v>
      </c>
      <c r="K241">
        <v>1932</v>
      </c>
      <c r="L241" t="s">
        <v>1979</v>
      </c>
      <c r="N241" t="s">
        <v>1980</v>
      </c>
      <c r="O241" t="s">
        <v>1282</v>
      </c>
    </row>
    <row r="242" spans="1:15" ht="12.75">
      <c r="A242">
        <v>22774478</v>
      </c>
      <c r="B242" t="s">
        <v>1940</v>
      </c>
      <c r="C242" t="s">
        <v>1981</v>
      </c>
      <c r="F242">
        <v>9</v>
      </c>
      <c r="G242">
        <v>28</v>
      </c>
      <c r="H242">
        <v>1893</v>
      </c>
      <c r="I242">
        <v>8</v>
      </c>
      <c r="J242">
        <v>2</v>
      </c>
      <c r="K242">
        <v>1977</v>
      </c>
      <c r="L242" t="s">
        <v>1982</v>
      </c>
      <c r="N242" t="s">
        <v>1983</v>
      </c>
      <c r="O242" t="s">
        <v>1282</v>
      </c>
    </row>
    <row r="243" spans="1:15" ht="12.75">
      <c r="A243">
        <v>23278395</v>
      </c>
      <c r="B243" t="s">
        <v>1940</v>
      </c>
      <c r="C243" t="s">
        <v>1984</v>
      </c>
      <c r="E243" t="s">
        <v>1985</v>
      </c>
      <c r="F243">
        <v>3</v>
      </c>
      <c r="G243">
        <v>17</v>
      </c>
      <c r="H243">
        <v>1830</v>
      </c>
      <c r="I243">
        <v>2</v>
      </c>
      <c r="J243">
        <v>10</v>
      </c>
      <c r="K243">
        <v>1906</v>
      </c>
      <c r="O243" t="s">
        <v>1282</v>
      </c>
    </row>
    <row r="244" spans="1:15" ht="12.75">
      <c r="A244">
        <v>22774501</v>
      </c>
      <c r="B244" t="s">
        <v>1940</v>
      </c>
      <c r="C244" t="s">
        <v>1984</v>
      </c>
      <c r="D244" t="s">
        <v>1986</v>
      </c>
      <c r="F244">
        <v>7</v>
      </c>
      <c r="G244">
        <v>24</v>
      </c>
      <c r="H244">
        <v>1887</v>
      </c>
      <c r="I244">
        <v>7</v>
      </c>
      <c r="J244">
        <v>5</v>
      </c>
      <c r="K244">
        <v>1943</v>
      </c>
      <c r="L244" t="s">
        <v>1987</v>
      </c>
      <c r="N244" t="s">
        <v>1988</v>
      </c>
      <c r="O244" t="s">
        <v>1272</v>
      </c>
    </row>
    <row r="245" spans="1:15" ht="12.75">
      <c r="A245">
        <v>22774487</v>
      </c>
      <c r="B245" t="s">
        <v>1940</v>
      </c>
      <c r="C245" t="s">
        <v>1989</v>
      </c>
      <c r="F245">
        <v>10</v>
      </c>
      <c r="G245">
        <v>7</v>
      </c>
      <c r="H245">
        <v>1896</v>
      </c>
      <c r="I245">
        <v>3</v>
      </c>
      <c r="J245">
        <v>5</v>
      </c>
      <c r="K245">
        <v>1951</v>
      </c>
      <c r="L245" t="s">
        <v>1990</v>
      </c>
      <c r="N245" t="s">
        <v>1991</v>
      </c>
      <c r="O245" t="s">
        <v>1282</v>
      </c>
    </row>
    <row r="246" spans="1:15" ht="12.75">
      <c r="A246">
        <v>22774486</v>
      </c>
      <c r="B246" t="s">
        <v>1940</v>
      </c>
      <c r="C246" t="s">
        <v>1992</v>
      </c>
      <c r="I246">
        <v>8</v>
      </c>
      <c r="J246">
        <v>29</v>
      </c>
      <c r="K246">
        <v>1869</v>
      </c>
      <c r="L246" t="s">
        <v>1993</v>
      </c>
      <c r="N246" t="e">
        <f>--died at DOUGLAS</f>
        <v>#NAME?</v>
      </c>
      <c r="O246" t="s">
        <v>1272</v>
      </c>
    </row>
    <row r="247" spans="1:15" ht="12.75">
      <c r="A247">
        <v>29959554</v>
      </c>
      <c r="B247" t="s">
        <v>1994</v>
      </c>
      <c r="C247" t="s">
        <v>1995</v>
      </c>
      <c r="D247" t="s">
        <v>1566</v>
      </c>
      <c r="F247">
        <v>7</v>
      </c>
      <c r="G247">
        <v>15</v>
      </c>
      <c r="H247">
        <v>1930</v>
      </c>
      <c r="O247" t="s">
        <v>1282</v>
      </c>
    </row>
    <row r="248" spans="1:15" ht="12.75">
      <c r="A248">
        <v>22774511</v>
      </c>
      <c r="B248" t="s">
        <v>1994</v>
      </c>
      <c r="C248" t="s">
        <v>1996</v>
      </c>
      <c r="F248">
        <v>3</v>
      </c>
      <c r="G248">
        <v>20</v>
      </c>
      <c r="H248">
        <v>1930</v>
      </c>
      <c r="I248">
        <v>7</v>
      </c>
      <c r="J248">
        <v>10</v>
      </c>
      <c r="K248">
        <v>1996</v>
      </c>
      <c r="L248" t="s">
        <v>1997</v>
      </c>
      <c r="N248" t="s">
        <v>1339</v>
      </c>
      <c r="O248" t="s">
        <v>1282</v>
      </c>
    </row>
    <row r="249" spans="1:15" ht="12.75">
      <c r="A249">
        <v>22774512</v>
      </c>
      <c r="B249" t="s">
        <v>1998</v>
      </c>
      <c r="C249" t="s">
        <v>1332</v>
      </c>
      <c r="D249" t="s">
        <v>1782</v>
      </c>
      <c r="H249">
        <v>1908</v>
      </c>
      <c r="I249">
        <v>10</v>
      </c>
      <c r="J249">
        <v>1</v>
      </c>
      <c r="K249">
        <v>1971</v>
      </c>
      <c r="L249" t="s">
        <v>1999</v>
      </c>
      <c r="N249" t="s">
        <v>2000</v>
      </c>
      <c r="O249" t="s">
        <v>1282</v>
      </c>
    </row>
    <row r="250" spans="1:15" ht="12.75">
      <c r="A250">
        <v>29665180</v>
      </c>
      <c r="B250" t="s">
        <v>1998</v>
      </c>
      <c r="C250" t="s">
        <v>2001</v>
      </c>
      <c r="D250" t="s">
        <v>1760</v>
      </c>
      <c r="H250">
        <v>1903</v>
      </c>
      <c r="K250">
        <v>1996</v>
      </c>
      <c r="O250" t="s">
        <v>1282</v>
      </c>
    </row>
    <row r="251" spans="1:15" ht="12.75">
      <c r="A251">
        <v>22774513</v>
      </c>
      <c r="B251" t="s">
        <v>2002</v>
      </c>
      <c r="C251" t="s">
        <v>2003</v>
      </c>
      <c r="H251">
        <v>1917</v>
      </c>
      <c r="I251">
        <v>5</v>
      </c>
      <c r="J251">
        <v>11</v>
      </c>
      <c r="K251">
        <v>1983</v>
      </c>
      <c r="L251" t="s">
        <v>2004</v>
      </c>
      <c r="N251" t="s">
        <v>2005</v>
      </c>
      <c r="O251" t="s">
        <v>1282</v>
      </c>
    </row>
    <row r="252" spans="1:15" ht="12.75">
      <c r="A252">
        <v>29959594</v>
      </c>
      <c r="B252" t="s">
        <v>2002</v>
      </c>
      <c r="C252" t="s">
        <v>2006</v>
      </c>
      <c r="H252">
        <v>1921</v>
      </c>
      <c r="O252" t="s">
        <v>1282</v>
      </c>
    </row>
    <row r="253" spans="1:15" ht="12.75">
      <c r="A253">
        <v>22774514</v>
      </c>
      <c r="B253" t="s">
        <v>2007</v>
      </c>
      <c r="C253" t="s">
        <v>2008</v>
      </c>
      <c r="I253">
        <v>7</v>
      </c>
      <c r="J253">
        <v>6</v>
      </c>
      <c r="K253">
        <v>1965</v>
      </c>
      <c r="L253" t="s">
        <v>2009</v>
      </c>
      <c r="N253" t="s">
        <v>2010</v>
      </c>
      <c r="O253" t="s">
        <v>1282</v>
      </c>
    </row>
    <row r="254" spans="1:15" ht="12.75">
      <c r="A254">
        <v>28714292</v>
      </c>
      <c r="B254" t="s">
        <v>2011</v>
      </c>
      <c r="C254" t="s">
        <v>1504</v>
      </c>
      <c r="K254">
        <v>1950</v>
      </c>
      <c r="O254" t="s">
        <v>1282</v>
      </c>
    </row>
    <row r="255" spans="1:15" ht="12.75">
      <c r="A255">
        <v>22774515</v>
      </c>
      <c r="B255" t="s">
        <v>2012</v>
      </c>
      <c r="C255" t="s">
        <v>2013</v>
      </c>
      <c r="D255" t="s">
        <v>2014</v>
      </c>
      <c r="H255">
        <v>1847</v>
      </c>
      <c r="I255">
        <v>6</v>
      </c>
      <c r="J255">
        <v>6</v>
      </c>
      <c r="K255">
        <v>1924</v>
      </c>
      <c r="L255" t="s">
        <v>2015</v>
      </c>
      <c r="N255" t="s">
        <v>2016</v>
      </c>
      <c r="O255" t="s">
        <v>1282</v>
      </c>
    </row>
    <row r="256" spans="1:15" ht="12.75">
      <c r="A256">
        <v>23151912</v>
      </c>
      <c r="B256" t="s">
        <v>2012</v>
      </c>
      <c r="C256" t="s">
        <v>2017</v>
      </c>
      <c r="I256">
        <v>7</v>
      </c>
      <c r="J256">
        <v>15</v>
      </c>
      <c r="K256">
        <v>1967</v>
      </c>
      <c r="L256" t="s">
        <v>2018</v>
      </c>
      <c r="N256" t="s">
        <v>2019</v>
      </c>
      <c r="O256" t="s">
        <v>1272</v>
      </c>
    </row>
    <row r="257" spans="1:15" ht="12.75">
      <c r="A257">
        <v>22774523</v>
      </c>
      <c r="B257" t="s">
        <v>2012</v>
      </c>
      <c r="C257" t="s">
        <v>1471</v>
      </c>
      <c r="H257">
        <v>1827</v>
      </c>
      <c r="I257">
        <v>4</v>
      </c>
      <c r="J257">
        <v>9</v>
      </c>
      <c r="K257">
        <v>1901</v>
      </c>
      <c r="L257" t="s">
        <v>2020</v>
      </c>
      <c r="N257" t="s">
        <v>1837</v>
      </c>
      <c r="O257" t="s">
        <v>1282</v>
      </c>
    </row>
    <row r="258" spans="1:15" ht="12.75">
      <c r="A258">
        <v>23151913</v>
      </c>
      <c r="B258" t="s">
        <v>2012</v>
      </c>
      <c r="C258" t="s">
        <v>2021</v>
      </c>
      <c r="F258">
        <v>3</v>
      </c>
      <c r="G258">
        <v>25</v>
      </c>
      <c r="H258">
        <v>1913</v>
      </c>
      <c r="I258">
        <v>4</v>
      </c>
      <c r="J258">
        <v>19</v>
      </c>
      <c r="K258">
        <v>1967</v>
      </c>
      <c r="L258" t="s">
        <v>2022</v>
      </c>
      <c r="N258" t="s">
        <v>2023</v>
      </c>
      <c r="O258" t="s">
        <v>1282</v>
      </c>
    </row>
    <row r="259" spans="1:15" ht="12.75">
      <c r="A259">
        <v>22774521</v>
      </c>
      <c r="B259" t="s">
        <v>2012</v>
      </c>
      <c r="C259" t="s">
        <v>2024</v>
      </c>
      <c r="I259">
        <v>9</v>
      </c>
      <c r="J259">
        <v>6</v>
      </c>
      <c r="K259">
        <v>1957</v>
      </c>
      <c r="L259" t="s">
        <v>2025</v>
      </c>
      <c r="N259" t="s">
        <v>2026</v>
      </c>
      <c r="O259" t="s">
        <v>1272</v>
      </c>
    </row>
    <row r="260" spans="1:15" ht="12.75">
      <c r="A260">
        <v>22774519</v>
      </c>
      <c r="B260" t="s">
        <v>2012</v>
      </c>
      <c r="C260" t="s">
        <v>1311</v>
      </c>
      <c r="E260" t="s">
        <v>2027</v>
      </c>
      <c r="F260">
        <v>10</v>
      </c>
      <c r="G260">
        <v>7</v>
      </c>
      <c r="H260">
        <v>1850</v>
      </c>
      <c r="I260">
        <v>12</v>
      </c>
      <c r="J260">
        <v>27</v>
      </c>
      <c r="K260">
        <v>1909</v>
      </c>
      <c r="L260" t="s">
        <v>2028</v>
      </c>
      <c r="N260" t="s">
        <v>2029</v>
      </c>
      <c r="O260" t="s">
        <v>1272</v>
      </c>
    </row>
    <row r="261" spans="1:15" ht="12.75">
      <c r="A261">
        <v>29087198</v>
      </c>
      <c r="B261" t="s">
        <v>2012</v>
      </c>
      <c r="C261" t="s">
        <v>2030</v>
      </c>
      <c r="D261" t="s">
        <v>1351</v>
      </c>
      <c r="H261">
        <v>1850</v>
      </c>
      <c r="K261">
        <v>1909</v>
      </c>
      <c r="O261" t="s">
        <v>1282</v>
      </c>
    </row>
    <row r="262" spans="1:15" ht="12.75">
      <c r="A262">
        <v>23151914</v>
      </c>
      <c r="B262" t="s">
        <v>2012</v>
      </c>
      <c r="C262" t="s">
        <v>2031</v>
      </c>
      <c r="I262">
        <v>9</v>
      </c>
      <c r="J262">
        <v>23</v>
      </c>
      <c r="K262">
        <v>1967</v>
      </c>
      <c r="L262" t="s">
        <v>2032</v>
      </c>
      <c r="N262" t="s">
        <v>2033</v>
      </c>
      <c r="O262" t="s">
        <v>1272</v>
      </c>
    </row>
    <row r="263" spans="1:15" ht="12.75">
      <c r="A263">
        <v>22774518</v>
      </c>
      <c r="B263" t="s">
        <v>2012</v>
      </c>
      <c r="C263" t="s">
        <v>2034</v>
      </c>
      <c r="D263" t="s">
        <v>2035</v>
      </c>
      <c r="F263">
        <v>8</v>
      </c>
      <c r="G263">
        <v>30</v>
      </c>
      <c r="H263">
        <v>1910</v>
      </c>
      <c r="I263">
        <v>8</v>
      </c>
      <c r="J263">
        <v>5</v>
      </c>
      <c r="K263">
        <v>1938</v>
      </c>
      <c r="L263" t="s">
        <v>2036</v>
      </c>
      <c r="N263" t="s">
        <v>2037</v>
      </c>
      <c r="O263" t="s">
        <v>1282</v>
      </c>
    </row>
    <row r="264" spans="1:15" ht="12.75">
      <c r="A264">
        <v>22774516</v>
      </c>
      <c r="B264" t="s">
        <v>2012</v>
      </c>
      <c r="C264" t="s">
        <v>2038</v>
      </c>
      <c r="E264" t="s">
        <v>2039</v>
      </c>
      <c r="F264">
        <v>6</v>
      </c>
      <c r="G264">
        <v>3</v>
      </c>
      <c r="H264">
        <v>1887</v>
      </c>
      <c r="I264">
        <v>12</v>
      </c>
      <c r="J264">
        <v>3</v>
      </c>
      <c r="K264">
        <v>1918</v>
      </c>
      <c r="L264" t="s">
        <v>2040</v>
      </c>
      <c r="N264" t="e">
        <f>-of ACUTE INDIGESTION died at DOUGLAS,Twp lists as Mable</f>
        <v>#NAME?</v>
      </c>
      <c r="O264" t="s">
        <v>1282</v>
      </c>
    </row>
    <row r="265" spans="1:15" ht="12.75">
      <c r="A265">
        <v>22774520</v>
      </c>
      <c r="B265" t="s">
        <v>2012</v>
      </c>
      <c r="C265" t="s">
        <v>2041</v>
      </c>
      <c r="H265">
        <v>1833</v>
      </c>
      <c r="I265">
        <v>12</v>
      </c>
      <c r="J265">
        <v>29</v>
      </c>
      <c r="K265">
        <v>1903</v>
      </c>
      <c r="L265" t="s">
        <v>2042</v>
      </c>
      <c r="N265" t="s">
        <v>2043</v>
      </c>
      <c r="O265" t="s">
        <v>1282</v>
      </c>
    </row>
    <row r="266" spans="1:15" ht="12.75">
      <c r="A266">
        <v>22774522</v>
      </c>
      <c r="B266" t="s">
        <v>2012</v>
      </c>
      <c r="C266" t="s">
        <v>2044</v>
      </c>
      <c r="I266">
        <v>3</v>
      </c>
      <c r="J266">
        <v>18</v>
      </c>
      <c r="K266">
        <v>1938</v>
      </c>
      <c r="L266" t="s">
        <v>2045</v>
      </c>
      <c r="N266" t="s">
        <v>2046</v>
      </c>
      <c r="O266" t="s">
        <v>1272</v>
      </c>
    </row>
    <row r="267" spans="1:15" ht="12.75">
      <c r="A267">
        <v>23151915</v>
      </c>
      <c r="B267" t="s">
        <v>2012</v>
      </c>
      <c r="C267" t="s">
        <v>2047</v>
      </c>
      <c r="F267">
        <v>5</v>
      </c>
      <c r="G267">
        <v>5</v>
      </c>
      <c r="H267">
        <v>1919</v>
      </c>
      <c r="I267">
        <v>4</v>
      </c>
      <c r="J267">
        <v>23</v>
      </c>
      <c r="K267">
        <v>2002</v>
      </c>
      <c r="L267" t="s">
        <v>2048</v>
      </c>
      <c r="N267" t="s">
        <v>2049</v>
      </c>
      <c r="O267" t="s">
        <v>1282</v>
      </c>
    </row>
    <row r="268" spans="1:15" ht="12.75">
      <c r="A268">
        <v>22774517</v>
      </c>
      <c r="B268" t="s">
        <v>2012</v>
      </c>
      <c r="C268" t="s">
        <v>2050</v>
      </c>
      <c r="F268">
        <v>12</v>
      </c>
      <c r="G268">
        <v>2</v>
      </c>
      <c r="H268">
        <v>1877</v>
      </c>
      <c r="I268">
        <v>12</v>
      </c>
      <c r="J268">
        <v>19</v>
      </c>
      <c r="K268">
        <v>1915</v>
      </c>
      <c r="L268" t="s">
        <v>2051</v>
      </c>
      <c r="N268" t="s">
        <v>2052</v>
      </c>
      <c r="O268" t="s">
        <v>1282</v>
      </c>
    </row>
    <row r="269" spans="1:15" ht="12.75">
      <c r="A269">
        <v>28714308</v>
      </c>
      <c r="B269" t="s">
        <v>2012</v>
      </c>
      <c r="C269" t="s">
        <v>2053</v>
      </c>
      <c r="F269">
        <v>1</v>
      </c>
      <c r="G269">
        <v>12</v>
      </c>
      <c r="H269">
        <v>1928</v>
      </c>
      <c r="I269">
        <v>8</v>
      </c>
      <c r="J269">
        <v>5</v>
      </c>
      <c r="K269">
        <v>2005</v>
      </c>
      <c r="O269" t="s">
        <v>1282</v>
      </c>
    </row>
    <row r="270" spans="1:15" ht="12.75">
      <c r="A270">
        <v>22774524</v>
      </c>
      <c r="B270" t="s">
        <v>2054</v>
      </c>
      <c r="C270" t="s">
        <v>2055</v>
      </c>
      <c r="L270" t="s">
        <v>2056</v>
      </c>
      <c r="N270" t="s">
        <v>1339</v>
      </c>
      <c r="O270" t="s">
        <v>1272</v>
      </c>
    </row>
    <row r="271" spans="1:15" ht="12.75">
      <c r="A271">
        <v>22774528</v>
      </c>
      <c r="B271" t="s">
        <v>2057</v>
      </c>
      <c r="C271" t="s">
        <v>2058</v>
      </c>
      <c r="I271">
        <v>3</v>
      </c>
      <c r="J271">
        <v>21</v>
      </c>
      <c r="K271">
        <v>1901</v>
      </c>
      <c r="L271" t="s">
        <v>2059</v>
      </c>
      <c r="N271" t="s">
        <v>2060</v>
      </c>
      <c r="O271" t="s">
        <v>1272</v>
      </c>
    </row>
    <row r="272" spans="1:15" ht="12.75">
      <c r="A272">
        <v>22774526</v>
      </c>
      <c r="B272" t="s">
        <v>2057</v>
      </c>
      <c r="C272" t="s">
        <v>2061</v>
      </c>
      <c r="I272">
        <v>11</v>
      </c>
      <c r="J272">
        <v>24</v>
      </c>
      <c r="K272">
        <v>1892</v>
      </c>
      <c r="L272" t="s">
        <v>2062</v>
      </c>
      <c r="N272" t="s">
        <v>2063</v>
      </c>
      <c r="O272" t="s">
        <v>1282</v>
      </c>
    </row>
    <row r="273" spans="1:15" ht="12.75">
      <c r="A273">
        <v>22774527</v>
      </c>
      <c r="B273" t="s">
        <v>2057</v>
      </c>
      <c r="C273" t="s">
        <v>2064</v>
      </c>
      <c r="I273">
        <v>12</v>
      </c>
      <c r="J273">
        <v>9</v>
      </c>
      <c r="K273">
        <v>1914</v>
      </c>
      <c r="L273" t="s">
        <v>2065</v>
      </c>
      <c r="N273" t="s">
        <v>2066</v>
      </c>
      <c r="O273" t="s">
        <v>1272</v>
      </c>
    </row>
    <row r="274" spans="1:15" ht="12.75">
      <c r="A274">
        <v>22774525</v>
      </c>
      <c r="B274" t="s">
        <v>2057</v>
      </c>
      <c r="C274" t="s">
        <v>2044</v>
      </c>
      <c r="H274">
        <v>1867</v>
      </c>
      <c r="I274">
        <v>2</v>
      </c>
      <c r="J274">
        <v>2</v>
      </c>
      <c r="K274">
        <v>1945</v>
      </c>
      <c r="L274" t="s">
        <v>2067</v>
      </c>
      <c r="M274" t="s">
        <v>2068</v>
      </c>
      <c r="N274" t="s">
        <v>2069</v>
      </c>
      <c r="O274" t="s">
        <v>1282</v>
      </c>
    </row>
    <row r="275" spans="1:15" ht="12.75">
      <c r="A275">
        <v>22774531</v>
      </c>
      <c r="B275" t="s">
        <v>2070</v>
      </c>
      <c r="C275" t="s">
        <v>2071</v>
      </c>
      <c r="I275">
        <v>1</v>
      </c>
      <c r="J275">
        <v>13</v>
      </c>
      <c r="K275">
        <v>1893</v>
      </c>
      <c r="L275" t="s">
        <v>2072</v>
      </c>
      <c r="N275" t="s">
        <v>2073</v>
      </c>
      <c r="O275" t="s">
        <v>1272</v>
      </c>
    </row>
    <row r="276" spans="1:15" ht="12.75">
      <c r="A276">
        <v>22774530</v>
      </c>
      <c r="B276" t="s">
        <v>2070</v>
      </c>
      <c r="C276" t="s">
        <v>1443</v>
      </c>
      <c r="I276">
        <v>2</v>
      </c>
      <c r="J276">
        <v>21</v>
      </c>
      <c r="K276">
        <v>1893</v>
      </c>
      <c r="L276" t="s">
        <v>2074</v>
      </c>
      <c r="N276" t="s">
        <v>2075</v>
      </c>
      <c r="O276" t="s">
        <v>1282</v>
      </c>
    </row>
    <row r="277" spans="1:15" ht="12.75">
      <c r="A277">
        <v>29665456</v>
      </c>
      <c r="B277" t="s">
        <v>2070</v>
      </c>
      <c r="C277" t="s">
        <v>1917</v>
      </c>
      <c r="D277" t="s">
        <v>1782</v>
      </c>
      <c r="F277">
        <v>3</v>
      </c>
      <c r="G277">
        <v>21</v>
      </c>
      <c r="H277">
        <v>1922</v>
      </c>
      <c r="O277" t="s">
        <v>1282</v>
      </c>
    </row>
    <row r="278" spans="1:15" ht="12.75">
      <c r="A278">
        <v>22774529</v>
      </c>
      <c r="B278" t="s">
        <v>2070</v>
      </c>
      <c r="C278" t="s">
        <v>2076</v>
      </c>
      <c r="F278">
        <v>4</v>
      </c>
      <c r="G278">
        <v>20</v>
      </c>
      <c r="H278">
        <v>1927</v>
      </c>
      <c r="I278">
        <v>6</v>
      </c>
      <c r="J278">
        <v>16</v>
      </c>
      <c r="K278">
        <v>1999</v>
      </c>
      <c r="L278" t="s">
        <v>2077</v>
      </c>
      <c r="N278" t="s">
        <v>2078</v>
      </c>
      <c r="O278" t="s">
        <v>1282</v>
      </c>
    </row>
    <row r="279" spans="1:15" ht="12.75">
      <c r="A279">
        <v>23151916</v>
      </c>
      <c r="B279" t="s">
        <v>2070</v>
      </c>
      <c r="C279" t="s">
        <v>1545</v>
      </c>
      <c r="D279" t="s">
        <v>2079</v>
      </c>
      <c r="I279">
        <v>9</v>
      </c>
      <c r="J279">
        <v>11</v>
      </c>
      <c r="K279">
        <v>2005</v>
      </c>
      <c r="L279" t="s">
        <v>2080</v>
      </c>
      <c r="N279" t="s">
        <v>2081</v>
      </c>
      <c r="O279" t="s">
        <v>1282</v>
      </c>
    </row>
    <row r="280" spans="1:15" ht="12.75">
      <c r="A280">
        <v>22774532</v>
      </c>
      <c r="B280" t="s">
        <v>2082</v>
      </c>
      <c r="C280" t="s">
        <v>1458</v>
      </c>
      <c r="I280">
        <v>6</v>
      </c>
      <c r="J280">
        <v>13</v>
      </c>
      <c r="K280">
        <v>1919</v>
      </c>
      <c r="L280" t="s">
        <v>2074</v>
      </c>
      <c r="N280" t="s">
        <v>2083</v>
      </c>
      <c r="O280" t="s">
        <v>1282</v>
      </c>
    </row>
    <row r="281" spans="1:15" ht="12.75">
      <c r="A281">
        <v>22774533</v>
      </c>
      <c r="B281" t="s">
        <v>0</v>
      </c>
      <c r="C281" t="s">
        <v>1</v>
      </c>
      <c r="D281" t="s">
        <v>2</v>
      </c>
      <c r="E281" t="s">
        <v>3</v>
      </c>
      <c r="F281">
        <v>8</v>
      </c>
      <c r="G281">
        <v>2</v>
      </c>
      <c r="H281">
        <v>1877</v>
      </c>
      <c r="I281">
        <v>11</v>
      </c>
      <c r="J281">
        <v>2</v>
      </c>
      <c r="K281">
        <v>1933</v>
      </c>
      <c r="L281" t="s">
        <v>4</v>
      </c>
      <c r="N281" t="s">
        <v>1339</v>
      </c>
      <c r="O281" t="s">
        <v>1282</v>
      </c>
    </row>
    <row r="282" spans="1:15" ht="12.75">
      <c r="A282">
        <v>22774535</v>
      </c>
      <c r="B282" t="s">
        <v>0</v>
      </c>
      <c r="C282" t="s">
        <v>1504</v>
      </c>
      <c r="D282" t="s">
        <v>1467</v>
      </c>
      <c r="F282">
        <v>9</v>
      </c>
      <c r="G282">
        <v>22</v>
      </c>
      <c r="H282">
        <v>1861</v>
      </c>
      <c r="I282">
        <v>8</v>
      </c>
      <c r="J282">
        <v>17</v>
      </c>
      <c r="K282">
        <v>1927</v>
      </c>
      <c r="L282" t="s">
        <v>5</v>
      </c>
      <c r="N282" t="s">
        <v>6</v>
      </c>
      <c r="O282" t="s">
        <v>1282</v>
      </c>
    </row>
    <row r="283" spans="1:15" ht="12.75">
      <c r="A283">
        <v>22774534</v>
      </c>
      <c r="B283" t="s">
        <v>0</v>
      </c>
      <c r="C283" t="s">
        <v>7</v>
      </c>
      <c r="H283">
        <v>1900</v>
      </c>
      <c r="I283">
        <v>4</v>
      </c>
      <c r="J283">
        <v>29</v>
      </c>
      <c r="K283">
        <v>1927</v>
      </c>
      <c r="L283" t="s">
        <v>8</v>
      </c>
      <c r="N283" t="s">
        <v>9</v>
      </c>
      <c r="O283" t="s">
        <v>1282</v>
      </c>
    </row>
    <row r="284" spans="1:15" ht="12.75">
      <c r="A284">
        <v>22774537</v>
      </c>
      <c r="B284" t="s">
        <v>10</v>
      </c>
      <c r="C284" t="s">
        <v>1458</v>
      </c>
      <c r="I284">
        <v>7</v>
      </c>
      <c r="J284">
        <v>18</v>
      </c>
      <c r="K284">
        <v>1880</v>
      </c>
      <c r="L284" t="s">
        <v>11</v>
      </c>
      <c r="N284" t="s">
        <v>12</v>
      </c>
      <c r="O284" t="s">
        <v>1282</v>
      </c>
    </row>
    <row r="285" spans="1:15" ht="12.75">
      <c r="A285">
        <v>22774536</v>
      </c>
      <c r="B285" t="s">
        <v>10</v>
      </c>
      <c r="C285" t="s">
        <v>13</v>
      </c>
      <c r="I285">
        <v>12</v>
      </c>
      <c r="J285">
        <v>31</v>
      </c>
      <c r="K285">
        <v>1873</v>
      </c>
      <c r="L285" t="s">
        <v>14</v>
      </c>
      <c r="N285" t="e">
        <f>-of CONSUMPTION died at DOUGLAS</f>
        <v>#NAME?</v>
      </c>
      <c r="O285" t="s">
        <v>1272</v>
      </c>
    </row>
    <row r="286" spans="1:15" ht="12.75">
      <c r="A286">
        <v>29087253</v>
      </c>
      <c r="B286" t="s">
        <v>10</v>
      </c>
      <c r="C286" t="s">
        <v>1482</v>
      </c>
      <c r="I286">
        <v>12</v>
      </c>
      <c r="J286">
        <v>28</v>
      </c>
      <c r="K286">
        <v>1876</v>
      </c>
      <c r="O286" t="s">
        <v>1282</v>
      </c>
    </row>
    <row r="287" spans="1:15" ht="12.75">
      <c r="A287">
        <v>22774539</v>
      </c>
      <c r="B287" t="s">
        <v>15</v>
      </c>
      <c r="C287" t="s">
        <v>1801</v>
      </c>
      <c r="F287">
        <v>9</v>
      </c>
      <c r="G287">
        <v>11</v>
      </c>
      <c r="H287">
        <v>1869</v>
      </c>
      <c r="I287">
        <v>7</v>
      </c>
      <c r="J287">
        <v>9</v>
      </c>
      <c r="K287">
        <v>1935</v>
      </c>
      <c r="L287" t="s">
        <v>16</v>
      </c>
      <c r="N287" t="s">
        <v>17</v>
      </c>
      <c r="O287" t="s">
        <v>1282</v>
      </c>
    </row>
    <row r="288" spans="1:15" ht="12.75">
      <c r="A288">
        <v>22774538</v>
      </c>
      <c r="B288" t="s">
        <v>15</v>
      </c>
      <c r="C288" t="s">
        <v>18</v>
      </c>
      <c r="H288">
        <v>1895</v>
      </c>
      <c r="I288">
        <v>5</v>
      </c>
      <c r="J288">
        <v>1</v>
      </c>
      <c r="K288">
        <v>1980</v>
      </c>
      <c r="L288" t="s">
        <v>19</v>
      </c>
      <c r="N288" t="s">
        <v>20</v>
      </c>
      <c r="O288" t="s">
        <v>1282</v>
      </c>
    </row>
    <row r="289" spans="1:15" ht="12.75">
      <c r="A289">
        <v>22774905</v>
      </c>
      <c r="B289" t="s">
        <v>15</v>
      </c>
      <c r="C289" t="s">
        <v>21</v>
      </c>
      <c r="E289" t="s">
        <v>22</v>
      </c>
      <c r="H289">
        <v>1889</v>
      </c>
      <c r="I289">
        <v>2</v>
      </c>
      <c r="J289">
        <v>26</v>
      </c>
      <c r="K289">
        <v>1974</v>
      </c>
      <c r="L289" t="s">
        <v>23</v>
      </c>
      <c r="N289" t="s">
        <v>24</v>
      </c>
      <c r="O289" t="s">
        <v>1282</v>
      </c>
    </row>
    <row r="290" spans="1:15" ht="12.75">
      <c r="A290">
        <v>22774542</v>
      </c>
      <c r="B290" t="s">
        <v>25</v>
      </c>
      <c r="C290" t="s">
        <v>26</v>
      </c>
      <c r="I290">
        <v>11</v>
      </c>
      <c r="J290">
        <v>14</v>
      </c>
      <c r="K290">
        <v>1916</v>
      </c>
      <c r="L290" t="s">
        <v>27</v>
      </c>
      <c r="N290" t="s">
        <v>28</v>
      </c>
      <c r="O290" t="s">
        <v>1282</v>
      </c>
    </row>
    <row r="291" spans="1:15" ht="12.75">
      <c r="A291">
        <v>22774540</v>
      </c>
      <c r="B291" t="s">
        <v>25</v>
      </c>
      <c r="C291" t="s">
        <v>1401</v>
      </c>
      <c r="I291">
        <v>9</v>
      </c>
      <c r="J291">
        <v>20</v>
      </c>
      <c r="K291">
        <v>1892</v>
      </c>
      <c r="L291" t="s">
        <v>29</v>
      </c>
      <c r="N291" t="s">
        <v>1339</v>
      </c>
      <c r="O291" t="s">
        <v>1282</v>
      </c>
    </row>
    <row r="292" spans="1:15" ht="12.75">
      <c r="A292">
        <v>22774541</v>
      </c>
      <c r="B292" t="s">
        <v>25</v>
      </c>
      <c r="C292" t="s">
        <v>30</v>
      </c>
      <c r="D292" t="s">
        <v>31</v>
      </c>
      <c r="F292">
        <v>7</v>
      </c>
      <c r="G292">
        <v>24</v>
      </c>
      <c r="H292">
        <v>1884</v>
      </c>
      <c r="I292">
        <v>8</v>
      </c>
      <c r="J292">
        <v>12</v>
      </c>
      <c r="K292">
        <v>1903</v>
      </c>
      <c r="L292" t="s">
        <v>32</v>
      </c>
      <c r="N292" t="s">
        <v>33</v>
      </c>
      <c r="O292" t="s">
        <v>1282</v>
      </c>
    </row>
    <row r="293" spans="1:15" ht="12.75">
      <c r="A293">
        <v>22774543</v>
      </c>
      <c r="B293" t="s">
        <v>34</v>
      </c>
      <c r="C293" t="s">
        <v>35</v>
      </c>
      <c r="I293">
        <v>8</v>
      </c>
      <c r="J293">
        <v>31</v>
      </c>
      <c r="K293">
        <v>1914</v>
      </c>
      <c r="L293" t="s">
        <v>36</v>
      </c>
      <c r="N293" t="s">
        <v>37</v>
      </c>
      <c r="O293" t="s">
        <v>1272</v>
      </c>
    </row>
    <row r="294" spans="1:15" ht="12.75">
      <c r="A294">
        <v>22774544</v>
      </c>
      <c r="B294" t="s">
        <v>38</v>
      </c>
      <c r="C294" t="s">
        <v>39</v>
      </c>
      <c r="I294">
        <v>8</v>
      </c>
      <c r="J294">
        <v>5</v>
      </c>
      <c r="K294">
        <v>1870</v>
      </c>
      <c r="L294" t="s">
        <v>40</v>
      </c>
      <c r="N294" t="e">
        <v>#NAME?</v>
      </c>
      <c r="O294" t="s">
        <v>1272</v>
      </c>
    </row>
    <row r="295" spans="1:15" ht="12.75">
      <c r="A295">
        <v>22774546</v>
      </c>
      <c r="B295" t="s">
        <v>41</v>
      </c>
      <c r="C295" t="s">
        <v>1401</v>
      </c>
      <c r="I295">
        <v>8</v>
      </c>
      <c r="J295">
        <v>30</v>
      </c>
      <c r="K295">
        <v>1969</v>
      </c>
      <c r="L295" t="s">
        <v>42</v>
      </c>
      <c r="N295" t="e">
        <f>--died at DOUGLAS</f>
        <v>#NAME?</v>
      </c>
      <c r="O295" t="s">
        <v>1272</v>
      </c>
    </row>
    <row r="296" spans="1:15" ht="12.75">
      <c r="A296">
        <v>22774547</v>
      </c>
      <c r="B296" t="s">
        <v>41</v>
      </c>
      <c r="C296" t="s">
        <v>43</v>
      </c>
      <c r="D296" t="s">
        <v>1404</v>
      </c>
      <c r="F296">
        <v>5</v>
      </c>
      <c r="G296">
        <v>6</v>
      </c>
      <c r="H296">
        <v>1914</v>
      </c>
      <c r="I296">
        <v>8</v>
      </c>
      <c r="J296">
        <v>17</v>
      </c>
      <c r="K296">
        <v>1991</v>
      </c>
      <c r="L296" t="s">
        <v>44</v>
      </c>
      <c r="N296" t="s">
        <v>45</v>
      </c>
      <c r="O296" t="s">
        <v>1282</v>
      </c>
    </row>
    <row r="297" spans="1:15" ht="12.75">
      <c r="A297">
        <v>22774548</v>
      </c>
      <c r="B297" t="s">
        <v>41</v>
      </c>
      <c r="C297" t="s">
        <v>1440</v>
      </c>
      <c r="F297">
        <v>12</v>
      </c>
      <c r="G297">
        <v>12</v>
      </c>
      <c r="H297">
        <v>1915</v>
      </c>
      <c r="I297">
        <v>4</v>
      </c>
      <c r="J297">
        <v>28</v>
      </c>
      <c r="K297">
        <v>1987</v>
      </c>
      <c r="L297" t="s">
        <v>46</v>
      </c>
      <c r="N297" t="s">
        <v>47</v>
      </c>
      <c r="O297" t="s">
        <v>1282</v>
      </c>
    </row>
    <row r="298" spans="1:15" ht="12.75">
      <c r="A298">
        <v>23307259</v>
      </c>
      <c r="B298" t="s">
        <v>41</v>
      </c>
      <c r="C298" t="s">
        <v>48</v>
      </c>
      <c r="E298" t="s">
        <v>49</v>
      </c>
      <c r="I298">
        <v>8</v>
      </c>
      <c r="J298">
        <v>29</v>
      </c>
      <c r="K298">
        <v>1869</v>
      </c>
      <c r="O298" t="s">
        <v>1282</v>
      </c>
    </row>
    <row r="299" spans="1:15" ht="12.75">
      <c r="A299">
        <v>22774545</v>
      </c>
      <c r="B299" t="s">
        <v>41</v>
      </c>
      <c r="C299" t="s">
        <v>50</v>
      </c>
      <c r="I299">
        <v>8</v>
      </c>
      <c r="J299">
        <v>11</v>
      </c>
      <c r="K299">
        <v>1871</v>
      </c>
      <c r="L299" t="s">
        <v>42</v>
      </c>
      <c r="O299" t="s">
        <v>1282</v>
      </c>
    </row>
    <row r="300" spans="1:15" ht="12.75">
      <c r="A300">
        <v>22774549</v>
      </c>
      <c r="B300" t="s">
        <v>51</v>
      </c>
      <c r="C300" t="s">
        <v>52</v>
      </c>
      <c r="I300">
        <v>11</v>
      </c>
      <c r="J300">
        <v>8</v>
      </c>
      <c r="K300">
        <v>1872</v>
      </c>
      <c r="L300" t="s">
        <v>53</v>
      </c>
      <c r="N300" t="e">
        <f>--died at DOUGLAS</f>
        <v>#NAME?</v>
      </c>
      <c r="O300" t="s">
        <v>1272</v>
      </c>
    </row>
    <row r="301" spans="1:15" ht="12.75">
      <c r="A301">
        <v>22774550</v>
      </c>
      <c r="B301" t="s">
        <v>51</v>
      </c>
      <c r="C301" t="s">
        <v>54</v>
      </c>
      <c r="F301">
        <v>7</v>
      </c>
      <c r="G301">
        <v>31</v>
      </c>
      <c r="H301">
        <v>1891</v>
      </c>
      <c r="I301">
        <v>7</v>
      </c>
      <c r="J301">
        <v>15</v>
      </c>
      <c r="K301">
        <v>1967</v>
      </c>
      <c r="L301" t="s">
        <v>55</v>
      </c>
      <c r="M301" t="s">
        <v>56</v>
      </c>
      <c r="N301" t="s">
        <v>57</v>
      </c>
      <c r="O301" t="s">
        <v>1282</v>
      </c>
    </row>
    <row r="302" spans="1:15" ht="12.75">
      <c r="A302">
        <v>22774553</v>
      </c>
      <c r="B302" t="s">
        <v>58</v>
      </c>
      <c r="C302" t="s">
        <v>59</v>
      </c>
      <c r="D302" t="s">
        <v>60</v>
      </c>
      <c r="H302">
        <v>1939</v>
      </c>
      <c r="I302">
        <v>7</v>
      </c>
      <c r="J302">
        <v>29</v>
      </c>
      <c r="K302">
        <v>1999</v>
      </c>
      <c r="L302" t="s">
        <v>61</v>
      </c>
      <c r="N302" t="s">
        <v>62</v>
      </c>
      <c r="O302" t="s">
        <v>1282</v>
      </c>
    </row>
    <row r="303" spans="1:15" ht="12.75">
      <c r="A303">
        <v>22774552</v>
      </c>
      <c r="B303" t="s">
        <v>58</v>
      </c>
      <c r="C303" t="s">
        <v>63</v>
      </c>
      <c r="I303">
        <v>11</v>
      </c>
      <c r="J303">
        <v>28</v>
      </c>
      <c r="K303">
        <v>1964</v>
      </c>
      <c r="L303" t="s">
        <v>64</v>
      </c>
      <c r="N303" t="s">
        <v>65</v>
      </c>
      <c r="O303" t="s">
        <v>1272</v>
      </c>
    </row>
    <row r="304" spans="1:15" ht="12.75">
      <c r="A304">
        <v>22774551</v>
      </c>
      <c r="B304" t="s">
        <v>58</v>
      </c>
      <c r="C304" t="s">
        <v>66</v>
      </c>
      <c r="L304" t="s">
        <v>67</v>
      </c>
      <c r="N304" t="s">
        <v>1339</v>
      </c>
      <c r="O304" t="s">
        <v>1272</v>
      </c>
    </row>
    <row r="305" spans="1:15" ht="12.75">
      <c r="A305">
        <v>22774554</v>
      </c>
      <c r="B305" t="s">
        <v>68</v>
      </c>
      <c r="C305" t="s">
        <v>69</v>
      </c>
      <c r="F305">
        <v>7</v>
      </c>
      <c r="G305">
        <v>17</v>
      </c>
      <c r="H305">
        <v>1896</v>
      </c>
      <c r="I305">
        <v>5</v>
      </c>
      <c r="J305">
        <v>21</v>
      </c>
      <c r="K305">
        <v>1955</v>
      </c>
      <c r="L305" t="s">
        <v>70</v>
      </c>
      <c r="N305" t="s">
        <v>71</v>
      </c>
      <c r="O305" t="s">
        <v>1282</v>
      </c>
    </row>
    <row r="306" spans="1:15" ht="12.75">
      <c r="A306">
        <v>22774555</v>
      </c>
      <c r="B306" t="s">
        <v>68</v>
      </c>
      <c r="C306" t="s">
        <v>72</v>
      </c>
      <c r="E306" t="s">
        <v>73</v>
      </c>
      <c r="F306">
        <v>8</v>
      </c>
      <c r="G306">
        <v>18</v>
      </c>
      <c r="H306">
        <v>1904</v>
      </c>
      <c r="I306">
        <v>11</v>
      </c>
      <c r="J306">
        <v>24</v>
      </c>
      <c r="K306">
        <v>1998</v>
      </c>
      <c r="L306" t="s">
        <v>70</v>
      </c>
      <c r="N306" t="s">
        <v>74</v>
      </c>
      <c r="O306" t="s">
        <v>1282</v>
      </c>
    </row>
    <row r="307" spans="1:15" ht="12.75">
      <c r="A307">
        <v>23151917</v>
      </c>
      <c r="B307" t="s">
        <v>75</v>
      </c>
      <c r="C307" t="s">
        <v>76</v>
      </c>
      <c r="I307">
        <v>6</v>
      </c>
      <c r="J307">
        <v>7</v>
      </c>
      <c r="K307">
        <v>1956</v>
      </c>
      <c r="L307" t="s">
        <v>77</v>
      </c>
      <c r="N307" t="s">
        <v>78</v>
      </c>
      <c r="O307" t="s">
        <v>1272</v>
      </c>
    </row>
    <row r="308" spans="1:15" ht="12.75">
      <c r="A308">
        <v>22774557</v>
      </c>
      <c r="B308" t="s">
        <v>79</v>
      </c>
      <c r="C308" t="s">
        <v>1335</v>
      </c>
      <c r="D308" t="s">
        <v>2</v>
      </c>
      <c r="E308" t="s">
        <v>80</v>
      </c>
      <c r="H308">
        <v>1846</v>
      </c>
      <c r="I308">
        <v>4</v>
      </c>
      <c r="J308">
        <v>7</v>
      </c>
      <c r="K308">
        <v>1902</v>
      </c>
      <c r="L308" t="s">
        <v>81</v>
      </c>
      <c r="N308" t="s">
        <v>82</v>
      </c>
      <c r="O308" t="s">
        <v>1282</v>
      </c>
    </row>
    <row r="309" spans="1:15" ht="12.75">
      <c r="A309">
        <v>22774556</v>
      </c>
      <c r="B309" t="s">
        <v>79</v>
      </c>
      <c r="C309" t="s">
        <v>1478</v>
      </c>
      <c r="F309">
        <v>8</v>
      </c>
      <c r="G309">
        <v>4</v>
      </c>
      <c r="H309">
        <v>1843</v>
      </c>
      <c r="I309">
        <v>7</v>
      </c>
      <c r="J309">
        <v>25</v>
      </c>
      <c r="K309">
        <v>1928</v>
      </c>
      <c r="L309" t="s">
        <v>83</v>
      </c>
      <c r="N309" t="s">
        <v>84</v>
      </c>
      <c r="O309" t="s">
        <v>1282</v>
      </c>
    </row>
    <row r="310" spans="1:15" ht="12.75">
      <c r="A310">
        <v>22774558</v>
      </c>
      <c r="B310" t="s">
        <v>85</v>
      </c>
      <c r="C310" t="s">
        <v>86</v>
      </c>
      <c r="F310">
        <v>6</v>
      </c>
      <c r="G310">
        <v>7</v>
      </c>
      <c r="H310">
        <v>1914</v>
      </c>
      <c r="I310">
        <v>9</v>
      </c>
      <c r="J310">
        <v>10</v>
      </c>
      <c r="K310">
        <v>1981</v>
      </c>
      <c r="L310" t="s">
        <v>87</v>
      </c>
      <c r="N310" t="s">
        <v>88</v>
      </c>
      <c r="O310" t="s">
        <v>1282</v>
      </c>
    </row>
    <row r="311" spans="1:15" ht="12.75">
      <c r="A311">
        <v>22774560</v>
      </c>
      <c r="B311" t="s">
        <v>89</v>
      </c>
      <c r="C311" t="s">
        <v>90</v>
      </c>
      <c r="I311">
        <v>5</v>
      </c>
      <c r="J311">
        <v>24</v>
      </c>
      <c r="K311">
        <v>1926</v>
      </c>
      <c r="L311" t="s">
        <v>91</v>
      </c>
      <c r="N311" t="e">
        <f>-of STILLBORN died at DOUGLAS</f>
        <v>#NAME?</v>
      </c>
      <c r="O311" t="s">
        <v>1272</v>
      </c>
    </row>
    <row r="312" spans="1:15" ht="12.75">
      <c r="A312">
        <v>22774561</v>
      </c>
      <c r="B312" t="s">
        <v>89</v>
      </c>
      <c r="C312" t="s">
        <v>92</v>
      </c>
      <c r="I312">
        <v>10</v>
      </c>
      <c r="J312">
        <v>27</v>
      </c>
      <c r="K312">
        <v>1973</v>
      </c>
      <c r="L312" t="s">
        <v>93</v>
      </c>
      <c r="N312" t="s">
        <v>94</v>
      </c>
      <c r="O312" t="s">
        <v>1282</v>
      </c>
    </row>
    <row r="313" spans="1:15" ht="12.75">
      <c r="A313">
        <v>22774562</v>
      </c>
      <c r="B313" t="s">
        <v>89</v>
      </c>
      <c r="C313" t="s">
        <v>95</v>
      </c>
      <c r="F313">
        <v>10</v>
      </c>
      <c r="G313">
        <v>19</v>
      </c>
      <c r="H313">
        <v>1887</v>
      </c>
      <c r="I313">
        <v>5</v>
      </c>
      <c r="J313">
        <v>8</v>
      </c>
      <c r="K313">
        <v>1959</v>
      </c>
      <c r="L313" t="s">
        <v>96</v>
      </c>
      <c r="N313" t="s">
        <v>97</v>
      </c>
      <c r="O313" t="s">
        <v>1282</v>
      </c>
    </row>
    <row r="314" spans="1:15" ht="12.75">
      <c r="A314">
        <v>22774563</v>
      </c>
      <c r="B314" t="s">
        <v>98</v>
      </c>
      <c r="C314" t="s">
        <v>1925</v>
      </c>
      <c r="F314">
        <v>4</v>
      </c>
      <c r="G314">
        <v>9</v>
      </c>
      <c r="H314">
        <v>1925</v>
      </c>
      <c r="I314">
        <v>5</v>
      </c>
      <c r="J314">
        <v>2</v>
      </c>
      <c r="K314">
        <v>1994</v>
      </c>
      <c r="L314" t="s">
        <v>99</v>
      </c>
      <c r="N314" t="s">
        <v>100</v>
      </c>
      <c r="O314" t="s">
        <v>1282</v>
      </c>
    </row>
    <row r="315" spans="1:15" ht="12.75">
      <c r="A315">
        <v>22774564</v>
      </c>
      <c r="B315" t="s">
        <v>101</v>
      </c>
      <c r="C315" t="s">
        <v>1419</v>
      </c>
      <c r="F315">
        <v>8</v>
      </c>
      <c r="G315">
        <v>15</v>
      </c>
      <c r="H315">
        <v>1827</v>
      </c>
      <c r="I315">
        <v>3</v>
      </c>
      <c r="J315">
        <v>28</v>
      </c>
      <c r="K315">
        <v>1906</v>
      </c>
      <c r="L315" t="s">
        <v>102</v>
      </c>
      <c r="N315" t="s">
        <v>1339</v>
      </c>
      <c r="O315" t="s">
        <v>1282</v>
      </c>
    </row>
    <row r="316" spans="1:15" ht="12.75">
      <c r="A316">
        <v>22774565</v>
      </c>
      <c r="B316" t="s">
        <v>101</v>
      </c>
      <c r="C316" t="s">
        <v>103</v>
      </c>
      <c r="F316">
        <v>3</v>
      </c>
      <c r="G316">
        <v>25</v>
      </c>
      <c r="H316">
        <v>1824</v>
      </c>
      <c r="I316">
        <v>11</v>
      </c>
      <c r="J316">
        <v>4</v>
      </c>
      <c r="K316">
        <v>1899</v>
      </c>
      <c r="L316" t="s">
        <v>104</v>
      </c>
      <c r="N316" t="s">
        <v>105</v>
      </c>
      <c r="O316" t="s">
        <v>1282</v>
      </c>
    </row>
    <row r="317" spans="1:15" ht="12.75">
      <c r="A317">
        <v>29665541</v>
      </c>
      <c r="B317" t="s">
        <v>106</v>
      </c>
      <c r="C317" t="s">
        <v>107</v>
      </c>
      <c r="D317" t="s">
        <v>1441</v>
      </c>
      <c r="H317">
        <v>1942</v>
      </c>
      <c r="O317" t="s">
        <v>1282</v>
      </c>
    </row>
    <row r="318" spans="1:15" ht="12.75">
      <c r="A318">
        <v>22774566</v>
      </c>
      <c r="B318" t="s">
        <v>106</v>
      </c>
      <c r="C318" t="s">
        <v>108</v>
      </c>
      <c r="F318">
        <v>8</v>
      </c>
      <c r="G318">
        <v>14</v>
      </c>
      <c r="H318">
        <v>1923</v>
      </c>
      <c r="I318">
        <v>11</v>
      </c>
      <c r="J318">
        <v>16</v>
      </c>
      <c r="K318">
        <v>1999</v>
      </c>
      <c r="L318" t="s">
        <v>109</v>
      </c>
      <c r="N318" t="s">
        <v>110</v>
      </c>
      <c r="O318" t="s">
        <v>1282</v>
      </c>
    </row>
    <row r="319" spans="1:15" ht="12.75">
      <c r="A319">
        <v>29665577</v>
      </c>
      <c r="B319" t="s">
        <v>111</v>
      </c>
      <c r="C319" t="s">
        <v>112</v>
      </c>
      <c r="D319" t="s">
        <v>1404</v>
      </c>
      <c r="H319">
        <v>1910</v>
      </c>
      <c r="K319">
        <v>2004</v>
      </c>
      <c r="O319" t="s">
        <v>1282</v>
      </c>
    </row>
    <row r="320" spans="1:15" ht="12.75">
      <c r="A320">
        <v>22774567</v>
      </c>
      <c r="B320" t="s">
        <v>111</v>
      </c>
      <c r="C320" t="s">
        <v>113</v>
      </c>
      <c r="H320">
        <v>1901</v>
      </c>
      <c r="I320">
        <v>5</v>
      </c>
      <c r="J320">
        <v>5</v>
      </c>
      <c r="K320">
        <v>1974</v>
      </c>
      <c r="L320" t="s">
        <v>114</v>
      </c>
      <c r="N320" t="s">
        <v>115</v>
      </c>
      <c r="O320" t="s">
        <v>1282</v>
      </c>
    </row>
    <row r="321" spans="1:15" ht="12.75">
      <c r="A321">
        <v>29087355</v>
      </c>
      <c r="B321" t="s">
        <v>116</v>
      </c>
      <c r="C321" t="s">
        <v>117</v>
      </c>
      <c r="I321">
        <v>6</v>
      </c>
      <c r="J321">
        <v>30</v>
      </c>
      <c r="K321">
        <v>1864</v>
      </c>
      <c r="O321" t="s">
        <v>1282</v>
      </c>
    </row>
    <row r="322" spans="1:15" ht="12.75">
      <c r="A322">
        <v>22789008</v>
      </c>
      <c r="B322" t="s">
        <v>116</v>
      </c>
      <c r="C322" t="s">
        <v>118</v>
      </c>
      <c r="F322">
        <v>12</v>
      </c>
      <c r="G322">
        <v>24</v>
      </c>
      <c r="H322">
        <v>1837</v>
      </c>
      <c r="I322">
        <v>4</v>
      </c>
      <c r="J322">
        <v>21</v>
      </c>
      <c r="K322">
        <v>1906</v>
      </c>
      <c r="O322" t="s">
        <v>1272</v>
      </c>
    </row>
    <row r="323" spans="1:15" ht="12.75">
      <c r="A323">
        <v>22774569</v>
      </c>
      <c r="B323" t="s">
        <v>116</v>
      </c>
      <c r="C323" t="s">
        <v>1419</v>
      </c>
      <c r="E323" t="s">
        <v>119</v>
      </c>
      <c r="F323">
        <v>2</v>
      </c>
      <c r="G323">
        <v>25</v>
      </c>
      <c r="H323">
        <v>1847</v>
      </c>
      <c r="I323">
        <v>10</v>
      </c>
      <c r="J323">
        <v>22</v>
      </c>
      <c r="K323">
        <v>1911</v>
      </c>
      <c r="L323" t="s">
        <v>120</v>
      </c>
      <c r="N323" t="s">
        <v>121</v>
      </c>
      <c r="O323" t="s">
        <v>1282</v>
      </c>
    </row>
    <row r="324" spans="1:15" ht="12.75">
      <c r="A324">
        <v>22774568</v>
      </c>
      <c r="B324" t="s">
        <v>116</v>
      </c>
      <c r="C324" t="s">
        <v>1992</v>
      </c>
      <c r="I324">
        <v>6</v>
      </c>
      <c r="J324">
        <v>29</v>
      </c>
      <c r="K324">
        <v>1869</v>
      </c>
      <c r="L324" t="s">
        <v>122</v>
      </c>
      <c r="N324" t="e">
        <f>--died at DOUGLAS</f>
        <v>#NAME?</v>
      </c>
      <c r="O324" t="s">
        <v>1272</v>
      </c>
    </row>
    <row r="325" spans="1:15" ht="12.75">
      <c r="A325">
        <v>22774570</v>
      </c>
      <c r="B325" t="s">
        <v>123</v>
      </c>
      <c r="C325" t="s">
        <v>1504</v>
      </c>
      <c r="I325">
        <v>4</v>
      </c>
      <c r="J325">
        <v>25</v>
      </c>
      <c r="K325">
        <v>1906</v>
      </c>
      <c r="L325" t="s">
        <v>124</v>
      </c>
      <c r="N325" t="s">
        <v>125</v>
      </c>
      <c r="O325" t="s">
        <v>1272</v>
      </c>
    </row>
    <row r="326" spans="1:15" ht="12.75">
      <c r="A326">
        <v>28714314</v>
      </c>
      <c r="B326" t="s">
        <v>126</v>
      </c>
      <c r="C326" t="s">
        <v>1471</v>
      </c>
      <c r="D326" t="s">
        <v>1300</v>
      </c>
      <c r="F326">
        <v>6</v>
      </c>
      <c r="G326">
        <v>3</v>
      </c>
      <c r="H326">
        <v>1912</v>
      </c>
      <c r="I326">
        <v>6</v>
      </c>
      <c r="J326">
        <v>8</v>
      </c>
      <c r="K326">
        <v>1973</v>
      </c>
      <c r="O326" t="s">
        <v>1282</v>
      </c>
    </row>
    <row r="327" spans="1:15" ht="12.75">
      <c r="A327">
        <v>28714319</v>
      </c>
      <c r="B327" t="s">
        <v>126</v>
      </c>
      <c r="C327" t="s">
        <v>127</v>
      </c>
      <c r="F327">
        <v>2</v>
      </c>
      <c r="G327">
        <v>27</v>
      </c>
      <c r="H327">
        <v>1913</v>
      </c>
      <c r="I327">
        <v>3</v>
      </c>
      <c r="J327">
        <v>8</v>
      </c>
      <c r="K327">
        <v>2008</v>
      </c>
      <c r="O327" t="s">
        <v>1282</v>
      </c>
    </row>
    <row r="328" spans="1:15" ht="12.75">
      <c r="A328">
        <v>22774571</v>
      </c>
      <c r="B328" t="s">
        <v>128</v>
      </c>
      <c r="C328" t="s">
        <v>129</v>
      </c>
      <c r="H328">
        <v>1928</v>
      </c>
      <c r="I328">
        <v>6</v>
      </c>
      <c r="J328">
        <v>29</v>
      </c>
      <c r="K328">
        <v>1999</v>
      </c>
      <c r="L328" t="s">
        <v>130</v>
      </c>
      <c r="N328" t="s">
        <v>131</v>
      </c>
      <c r="O328" t="s">
        <v>1282</v>
      </c>
    </row>
    <row r="329" spans="1:15" ht="12.75">
      <c r="A329">
        <v>23151918</v>
      </c>
      <c r="B329" t="s">
        <v>128</v>
      </c>
      <c r="C329" t="s">
        <v>132</v>
      </c>
      <c r="H329">
        <v>1930</v>
      </c>
      <c r="I329">
        <v>1</v>
      </c>
      <c r="J329">
        <v>7</v>
      </c>
      <c r="K329">
        <v>2004</v>
      </c>
      <c r="L329" t="s">
        <v>133</v>
      </c>
      <c r="N329" t="s">
        <v>134</v>
      </c>
      <c r="O329" t="s">
        <v>1282</v>
      </c>
    </row>
    <row r="330" spans="1:15" ht="12.75">
      <c r="A330">
        <v>22774572</v>
      </c>
      <c r="B330" t="s">
        <v>135</v>
      </c>
      <c r="C330" t="s">
        <v>2061</v>
      </c>
      <c r="I330">
        <v>3</v>
      </c>
      <c r="J330">
        <v>25</v>
      </c>
      <c r="K330">
        <v>1885</v>
      </c>
      <c r="L330" t="s">
        <v>1934</v>
      </c>
      <c r="N330" t="s">
        <v>136</v>
      </c>
      <c r="O330" t="s">
        <v>1272</v>
      </c>
    </row>
    <row r="331" spans="1:15" ht="12.75">
      <c r="A331">
        <v>22774573</v>
      </c>
      <c r="B331" t="s">
        <v>135</v>
      </c>
      <c r="C331" t="s">
        <v>1621</v>
      </c>
      <c r="I331">
        <v>2</v>
      </c>
      <c r="J331">
        <v>19</v>
      </c>
      <c r="K331">
        <v>1879</v>
      </c>
      <c r="L331" t="s">
        <v>137</v>
      </c>
      <c r="N331" t="s">
        <v>138</v>
      </c>
      <c r="O331" t="s">
        <v>1272</v>
      </c>
    </row>
    <row r="332" spans="1:15" ht="12.75">
      <c r="A332">
        <v>22774574</v>
      </c>
      <c r="B332" t="s">
        <v>139</v>
      </c>
      <c r="C332" t="s">
        <v>140</v>
      </c>
      <c r="F332">
        <v>1</v>
      </c>
      <c r="G332">
        <v>3</v>
      </c>
      <c r="H332">
        <v>1861</v>
      </c>
      <c r="I332">
        <v>11</v>
      </c>
      <c r="J332">
        <v>27</v>
      </c>
      <c r="K332">
        <v>1938</v>
      </c>
      <c r="L332" t="s">
        <v>141</v>
      </c>
      <c r="M332" t="s">
        <v>142</v>
      </c>
      <c r="N332" t="s">
        <v>143</v>
      </c>
      <c r="O332" t="s">
        <v>1282</v>
      </c>
    </row>
    <row r="333" spans="1:15" ht="12.75">
      <c r="A333">
        <v>22774632</v>
      </c>
      <c r="B333" t="s">
        <v>144</v>
      </c>
      <c r="C333" t="s">
        <v>145</v>
      </c>
      <c r="H333">
        <v>1870</v>
      </c>
      <c r="I333">
        <v>6</v>
      </c>
      <c r="J333">
        <v>7</v>
      </c>
      <c r="K333">
        <v>1958</v>
      </c>
      <c r="L333" t="s">
        <v>146</v>
      </c>
      <c r="N333" t="s">
        <v>147</v>
      </c>
      <c r="O333" t="s">
        <v>1282</v>
      </c>
    </row>
    <row r="334" spans="1:15" ht="12.75">
      <c r="A334">
        <v>22774575</v>
      </c>
      <c r="B334" t="s">
        <v>148</v>
      </c>
      <c r="C334" t="s">
        <v>148</v>
      </c>
      <c r="I334">
        <v>9</v>
      </c>
      <c r="J334">
        <v>4</v>
      </c>
      <c r="K334">
        <v>1896</v>
      </c>
      <c r="L334" t="s">
        <v>149</v>
      </c>
      <c r="N334" t="s">
        <v>150</v>
      </c>
      <c r="O334" t="s">
        <v>1272</v>
      </c>
    </row>
    <row r="335" spans="1:15" ht="12.75">
      <c r="A335">
        <v>29087463</v>
      </c>
      <c r="B335" t="s">
        <v>151</v>
      </c>
      <c r="C335" t="s">
        <v>1440</v>
      </c>
      <c r="D335" t="s">
        <v>1807</v>
      </c>
      <c r="H335">
        <v>1893</v>
      </c>
      <c r="O335" t="s">
        <v>1282</v>
      </c>
    </row>
    <row r="336" spans="1:15" ht="12.75">
      <c r="A336">
        <v>22774576</v>
      </c>
      <c r="B336" t="s">
        <v>152</v>
      </c>
      <c r="C336" t="s">
        <v>153</v>
      </c>
      <c r="I336">
        <v>5</v>
      </c>
      <c r="J336">
        <v>22</v>
      </c>
      <c r="K336">
        <v>1916</v>
      </c>
      <c r="L336" t="s">
        <v>154</v>
      </c>
      <c r="N336" t="s">
        <v>155</v>
      </c>
      <c r="O336" t="s">
        <v>1272</v>
      </c>
    </row>
    <row r="337" spans="1:15" ht="12.75">
      <c r="A337">
        <v>22774577</v>
      </c>
      <c r="B337" t="s">
        <v>156</v>
      </c>
      <c r="C337" t="s">
        <v>157</v>
      </c>
      <c r="F337">
        <v>3</v>
      </c>
      <c r="G337">
        <v>18</v>
      </c>
      <c r="H337">
        <v>1896</v>
      </c>
      <c r="I337">
        <v>1</v>
      </c>
      <c r="J337">
        <v>19</v>
      </c>
      <c r="K337">
        <v>1971</v>
      </c>
      <c r="L337" t="s">
        <v>158</v>
      </c>
      <c r="N337" t="s">
        <v>159</v>
      </c>
      <c r="O337" t="s">
        <v>1282</v>
      </c>
    </row>
    <row r="338" spans="1:15" ht="12.75">
      <c r="A338">
        <v>22774582</v>
      </c>
      <c r="B338" t="s">
        <v>156</v>
      </c>
      <c r="C338" t="s">
        <v>160</v>
      </c>
      <c r="I338">
        <v>10</v>
      </c>
      <c r="J338">
        <v>26</v>
      </c>
      <c r="K338">
        <v>1904</v>
      </c>
      <c r="L338" t="s">
        <v>161</v>
      </c>
      <c r="M338" t="s">
        <v>162</v>
      </c>
      <c r="N338" t="s">
        <v>163</v>
      </c>
      <c r="O338" t="s">
        <v>1282</v>
      </c>
    </row>
    <row r="339" spans="1:15" ht="12.75">
      <c r="A339">
        <v>22774578</v>
      </c>
      <c r="B339" t="s">
        <v>156</v>
      </c>
      <c r="C339" t="s">
        <v>1806</v>
      </c>
      <c r="F339">
        <v>10</v>
      </c>
      <c r="G339">
        <v>10</v>
      </c>
      <c r="H339">
        <v>1896</v>
      </c>
      <c r="I339">
        <v>4</v>
      </c>
      <c r="J339">
        <v>4</v>
      </c>
      <c r="K339">
        <v>1980</v>
      </c>
      <c r="L339" t="s">
        <v>164</v>
      </c>
      <c r="N339" t="s">
        <v>1339</v>
      </c>
      <c r="O339" t="s">
        <v>1282</v>
      </c>
    </row>
    <row r="340" spans="1:15" ht="12.75">
      <c r="A340">
        <v>22774579</v>
      </c>
      <c r="B340" t="s">
        <v>156</v>
      </c>
      <c r="C340" t="s">
        <v>1716</v>
      </c>
      <c r="E340" t="s">
        <v>1483</v>
      </c>
      <c r="I340">
        <v>8</v>
      </c>
      <c r="J340">
        <v>19</v>
      </c>
      <c r="K340">
        <v>1905</v>
      </c>
      <c r="L340" t="s">
        <v>165</v>
      </c>
      <c r="M340" t="s">
        <v>166</v>
      </c>
      <c r="N340" t="s">
        <v>167</v>
      </c>
      <c r="O340" t="s">
        <v>1282</v>
      </c>
    </row>
    <row r="341" spans="1:15" ht="12.75">
      <c r="A341">
        <v>22774583</v>
      </c>
      <c r="B341" t="s">
        <v>168</v>
      </c>
      <c r="C341" t="s">
        <v>169</v>
      </c>
      <c r="H341">
        <v>1895</v>
      </c>
      <c r="I341">
        <v>11</v>
      </c>
      <c r="J341">
        <v>9</v>
      </c>
      <c r="K341">
        <v>1974</v>
      </c>
      <c r="L341" t="s">
        <v>170</v>
      </c>
      <c r="N341" t="s">
        <v>171</v>
      </c>
      <c r="O341" t="s">
        <v>1282</v>
      </c>
    </row>
    <row r="342" spans="1:15" ht="12.75">
      <c r="A342">
        <v>22774584</v>
      </c>
      <c r="B342" t="s">
        <v>168</v>
      </c>
      <c r="C342" t="s">
        <v>172</v>
      </c>
      <c r="H342">
        <v>1900</v>
      </c>
      <c r="I342">
        <v>11</v>
      </c>
      <c r="J342">
        <v>7</v>
      </c>
      <c r="K342">
        <v>1977</v>
      </c>
      <c r="L342" t="s">
        <v>173</v>
      </c>
      <c r="N342" t="e">
        <f>--died at DAYTONA,FLORIDA</f>
        <v>#NAME?</v>
      </c>
      <c r="O342" t="s">
        <v>1282</v>
      </c>
    </row>
    <row r="343" spans="1:15" ht="12.75">
      <c r="A343">
        <v>22774585</v>
      </c>
      <c r="B343" t="s">
        <v>174</v>
      </c>
      <c r="C343" t="s">
        <v>1288</v>
      </c>
      <c r="I343">
        <v>3</v>
      </c>
      <c r="J343">
        <v>12</v>
      </c>
      <c r="K343">
        <v>1879</v>
      </c>
      <c r="L343" t="s">
        <v>175</v>
      </c>
      <c r="N343" t="s">
        <v>176</v>
      </c>
      <c r="O343" t="s">
        <v>1272</v>
      </c>
    </row>
    <row r="344" spans="1:15" ht="12.75">
      <c r="A344">
        <v>22774586</v>
      </c>
      <c r="B344" t="s">
        <v>177</v>
      </c>
      <c r="C344" t="s">
        <v>1580</v>
      </c>
      <c r="I344">
        <v>3</v>
      </c>
      <c r="J344">
        <v>22</v>
      </c>
      <c r="K344">
        <v>1983</v>
      </c>
      <c r="L344" t="s">
        <v>178</v>
      </c>
      <c r="N344" t="s">
        <v>179</v>
      </c>
      <c r="O344" t="s">
        <v>1272</v>
      </c>
    </row>
    <row r="345" spans="1:15" ht="12.75">
      <c r="A345">
        <v>28810798</v>
      </c>
      <c r="B345" t="s">
        <v>180</v>
      </c>
      <c r="C345" t="s">
        <v>181</v>
      </c>
      <c r="D345" t="s">
        <v>182</v>
      </c>
      <c r="H345">
        <v>1922</v>
      </c>
      <c r="K345">
        <v>2007</v>
      </c>
      <c r="O345" t="s">
        <v>1282</v>
      </c>
    </row>
    <row r="346" spans="1:15" ht="12.75">
      <c r="A346">
        <v>22774587</v>
      </c>
      <c r="B346" t="s">
        <v>183</v>
      </c>
      <c r="C346" t="s">
        <v>184</v>
      </c>
      <c r="H346">
        <v>1909</v>
      </c>
      <c r="I346">
        <v>9</v>
      </c>
      <c r="J346">
        <v>28</v>
      </c>
      <c r="K346">
        <v>1983</v>
      </c>
      <c r="L346" t="s">
        <v>185</v>
      </c>
      <c r="N346" t="s">
        <v>186</v>
      </c>
      <c r="O346" t="s">
        <v>1282</v>
      </c>
    </row>
    <row r="347" spans="1:15" ht="12.75">
      <c r="A347">
        <v>22774588</v>
      </c>
      <c r="B347" t="s">
        <v>183</v>
      </c>
      <c r="C347" t="s">
        <v>1311</v>
      </c>
      <c r="H347">
        <v>1906</v>
      </c>
      <c r="I347">
        <v>4</v>
      </c>
      <c r="J347">
        <v>10</v>
      </c>
      <c r="K347">
        <v>1979</v>
      </c>
      <c r="L347" t="s">
        <v>187</v>
      </c>
      <c r="N347" t="s">
        <v>188</v>
      </c>
      <c r="O347" t="s">
        <v>1282</v>
      </c>
    </row>
    <row r="348" spans="1:15" ht="12.75">
      <c r="A348">
        <v>28810875</v>
      </c>
      <c r="B348" t="s">
        <v>189</v>
      </c>
      <c r="C348" t="s">
        <v>190</v>
      </c>
      <c r="H348">
        <v>1895</v>
      </c>
      <c r="K348">
        <v>1974</v>
      </c>
      <c r="N348" t="s">
        <v>191</v>
      </c>
      <c r="O348" t="s">
        <v>1282</v>
      </c>
    </row>
    <row r="349" spans="1:15" ht="12.75">
      <c r="A349">
        <v>22774595</v>
      </c>
      <c r="B349" t="s">
        <v>189</v>
      </c>
      <c r="C349" t="s">
        <v>192</v>
      </c>
      <c r="I349">
        <v>3</v>
      </c>
      <c r="J349">
        <v>13</v>
      </c>
      <c r="K349">
        <v>1928</v>
      </c>
      <c r="L349" t="s">
        <v>193</v>
      </c>
      <c r="N349" t="s">
        <v>194</v>
      </c>
      <c r="O349" t="s">
        <v>1272</v>
      </c>
    </row>
    <row r="350" spans="1:15" ht="12.75">
      <c r="A350">
        <v>22774594</v>
      </c>
      <c r="B350" t="s">
        <v>189</v>
      </c>
      <c r="C350" t="s">
        <v>195</v>
      </c>
      <c r="D350" t="s">
        <v>1865</v>
      </c>
      <c r="F350">
        <v>10</v>
      </c>
      <c r="G350">
        <v>13</v>
      </c>
      <c r="H350">
        <v>1863</v>
      </c>
      <c r="I350">
        <v>3</v>
      </c>
      <c r="J350">
        <v>13</v>
      </c>
      <c r="K350">
        <v>1923</v>
      </c>
      <c r="L350" t="s">
        <v>196</v>
      </c>
      <c r="N350" t="s">
        <v>1991</v>
      </c>
      <c r="O350" t="s">
        <v>1282</v>
      </c>
    </row>
    <row r="351" spans="1:15" ht="12.75">
      <c r="A351">
        <v>22774593</v>
      </c>
      <c r="B351" t="s">
        <v>189</v>
      </c>
      <c r="C351" t="s">
        <v>197</v>
      </c>
      <c r="F351">
        <v>5</v>
      </c>
      <c r="G351">
        <v>5</v>
      </c>
      <c r="H351">
        <v>1893</v>
      </c>
      <c r="I351">
        <v>2</v>
      </c>
      <c r="J351">
        <v>2</v>
      </c>
      <c r="K351">
        <v>1980</v>
      </c>
      <c r="L351" t="s">
        <v>198</v>
      </c>
      <c r="N351" t="s">
        <v>199</v>
      </c>
      <c r="O351" t="s">
        <v>1282</v>
      </c>
    </row>
    <row r="352" spans="1:15" ht="12.75">
      <c r="A352">
        <v>22774592</v>
      </c>
      <c r="B352" t="s">
        <v>189</v>
      </c>
      <c r="C352" t="s">
        <v>200</v>
      </c>
      <c r="D352" t="s">
        <v>1404</v>
      </c>
      <c r="H352">
        <v>1891</v>
      </c>
      <c r="I352">
        <v>2</v>
      </c>
      <c r="J352">
        <v>12</v>
      </c>
      <c r="K352">
        <v>1958</v>
      </c>
      <c r="L352" t="s">
        <v>201</v>
      </c>
      <c r="N352" t="s">
        <v>202</v>
      </c>
      <c r="O352" t="s">
        <v>1282</v>
      </c>
    </row>
    <row r="353" spans="1:15" ht="12.75">
      <c r="A353">
        <v>22774591</v>
      </c>
      <c r="B353" t="s">
        <v>189</v>
      </c>
      <c r="C353" t="s">
        <v>1432</v>
      </c>
      <c r="D353" t="s">
        <v>203</v>
      </c>
      <c r="F353">
        <v>4</v>
      </c>
      <c r="G353">
        <v>15</v>
      </c>
      <c r="H353">
        <v>1893</v>
      </c>
      <c r="I353">
        <v>4</v>
      </c>
      <c r="J353">
        <v>14</v>
      </c>
      <c r="K353">
        <v>1950</v>
      </c>
      <c r="L353" t="s">
        <v>204</v>
      </c>
      <c r="N353" t="s">
        <v>205</v>
      </c>
      <c r="O353" t="s">
        <v>1282</v>
      </c>
    </row>
    <row r="354" spans="1:15" ht="12.75">
      <c r="A354">
        <v>28810897</v>
      </c>
      <c r="B354" t="s">
        <v>189</v>
      </c>
      <c r="C354" t="s">
        <v>1384</v>
      </c>
      <c r="H354">
        <v>1868</v>
      </c>
      <c r="K354">
        <v>1955</v>
      </c>
      <c r="O354" t="s">
        <v>1282</v>
      </c>
    </row>
    <row r="355" spans="1:15" ht="12.75">
      <c r="A355">
        <v>22774590</v>
      </c>
      <c r="B355" t="s">
        <v>189</v>
      </c>
      <c r="C355" t="s">
        <v>206</v>
      </c>
      <c r="E355" t="s">
        <v>207</v>
      </c>
      <c r="I355">
        <v>11</v>
      </c>
      <c r="J355">
        <v>20</v>
      </c>
      <c r="K355">
        <v>1935</v>
      </c>
      <c r="L355" t="s">
        <v>208</v>
      </c>
      <c r="N355" t="s">
        <v>209</v>
      </c>
      <c r="O355" t="s">
        <v>1272</v>
      </c>
    </row>
    <row r="356" spans="1:15" ht="12.75">
      <c r="A356">
        <v>22774589</v>
      </c>
      <c r="B356" t="s">
        <v>189</v>
      </c>
      <c r="C356" t="s">
        <v>210</v>
      </c>
      <c r="D356" t="s">
        <v>1351</v>
      </c>
      <c r="E356" t="s">
        <v>207</v>
      </c>
      <c r="F356">
        <v>11</v>
      </c>
      <c r="G356">
        <v>15</v>
      </c>
      <c r="H356">
        <v>1873</v>
      </c>
      <c r="I356">
        <v>11</v>
      </c>
      <c r="J356">
        <v>7</v>
      </c>
      <c r="K356">
        <v>1916</v>
      </c>
      <c r="L356" t="s">
        <v>211</v>
      </c>
      <c r="N356" t="s">
        <v>212</v>
      </c>
      <c r="O356" t="s">
        <v>1282</v>
      </c>
    </row>
    <row r="357" spans="1:15" ht="12.75">
      <c r="A357">
        <v>22774596</v>
      </c>
      <c r="B357" t="s">
        <v>213</v>
      </c>
      <c r="C357" t="s">
        <v>214</v>
      </c>
      <c r="D357" t="s">
        <v>1351</v>
      </c>
      <c r="H357">
        <v>1881</v>
      </c>
      <c r="I357">
        <v>3</v>
      </c>
      <c r="J357">
        <v>25</v>
      </c>
      <c r="K357">
        <v>1960</v>
      </c>
      <c r="L357" t="s">
        <v>215</v>
      </c>
      <c r="N357" t="s">
        <v>216</v>
      </c>
      <c r="O357" t="s">
        <v>1282</v>
      </c>
    </row>
    <row r="358" spans="1:15" ht="12.75">
      <c r="A358">
        <v>22774597</v>
      </c>
      <c r="B358" t="s">
        <v>213</v>
      </c>
      <c r="C358" t="s">
        <v>217</v>
      </c>
      <c r="I358">
        <v>8</v>
      </c>
      <c r="J358">
        <v>19</v>
      </c>
      <c r="K358">
        <v>1880</v>
      </c>
      <c r="L358" t="s">
        <v>218</v>
      </c>
      <c r="N358" t="s">
        <v>219</v>
      </c>
      <c r="O358" t="s">
        <v>1282</v>
      </c>
    </row>
    <row r="359" spans="1:15" ht="12.75">
      <c r="A359">
        <v>22774598</v>
      </c>
      <c r="B359" t="s">
        <v>213</v>
      </c>
      <c r="C359" t="s">
        <v>1545</v>
      </c>
      <c r="D359" t="s">
        <v>1504</v>
      </c>
      <c r="H359">
        <v>1877</v>
      </c>
      <c r="I359">
        <v>8</v>
      </c>
      <c r="J359">
        <v>11</v>
      </c>
      <c r="K359">
        <v>1948</v>
      </c>
      <c r="L359" t="s">
        <v>220</v>
      </c>
      <c r="N359" t="s">
        <v>221</v>
      </c>
      <c r="O359" t="s">
        <v>1282</v>
      </c>
    </row>
    <row r="360" spans="1:15" ht="12.75">
      <c r="A360">
        <v>22774599</v>
      </c>
      <c r="B360" t="s">
        <v>222</v>
      </c>
      <c r="C360" t="s">
        <v>223</v>
      </c>
      <c r="I360">
        <v>9</v>
      </c>
      <c r="J360">
        <v>11</v>
      </c>
      <c r="K360">
        <v>1959</v>
      </c>
      <c r="L360" t="s">
        <v>224</v>
      </c>
      <c r="N360" t="s">
        <v>225</v>
      </c>
      <c r="O360" t="s">
        <v>1272</v>
      </c>
    </row>
    <row r="361" spans="1:15" ht="12.75">
      <c r="A361">
        <v>22774600</v>
      </c>
      <c r="B361" t="s">
        <v>226</v>
      </c>
      <c r="C361" t="s">
        <v>227</v>
      </c>
      <c r="I361">
        <v>9</v>
      </c>
      <c r="J361">
        <v>10</v>
      </c>
      <c r="K361">
        <v>1885</v>
      </c>
      <c r="L361" t="s">
        <v>228</v>
      </c>
      <c r="N361" t="s">
        <v>229</v>
      </c>
      <c r="O361" t="s">
        <v>1272</v>
      </c>
    </row>
    <row r="362" spans="1:15" ht="12.75">
      <c r="A362">
        <v>22774601</v>
      </c>
      <c r="B362" t="s">
        <v>230</v>
      </c>
      <c r="C362" t="s">
        <v>231</v>
      </c>
      <c r="H362">
        <v>1898</v>
      </c>
      <c r="I362">
        <v>1</v>
      </c>
      <c r="J362">
        <v>7</v>
      </c>
      <c r="K362">
        <v>1957</v>
      </c>
      <c r="L362" t="s">
        <v>232</v>
      </c>
      <c r="N362" t="s">
        <v>233</v>
      </c>
      <c r="O362" t="s">
        <v>1282</v>
      </c>
    </row>
    <row r="363" spans="1:15" ht="12.75">
      <c r="A363">
        <v>22774602</v>
      </c>
      <c r="B363" t="s">
        <v>234</v>
      </c>
      <c r="C363" t="s">
        <v>235</v>
      </c>
      <c r="I363">
        <v>9</v>
      </c>
      <c r="J363">
        <v>26</v>
      </c>
      <c r="K363">
        <v>1910</v>
      </c>
      <c r="L363" t="s">
        <v>236</v>
      </c>
      <c r="N363" t="s">
        <v>237</v>
      </c>
      <c r="O363" t="s">
        <v>1272</v>
      </c>
    </row>
    <row r="364" spans="1:15" ht="12.75">
      <c r="A364">
        <v>22774610</v>
      </c>
      <c r="B364" t="s">
        <v>238</v>
      </c>
      <c r="C364" t="s">
        <v>1551</v>
      </c>
      <c r="D364" t="s">
        <v>1566</v>
      </c>
      <c r="E364" t="s">
        <v>1948</v>
      </c>
      <c r="H364">
        <v>1870</v>
      </c>
      <c r="I364">
        <v>1</v>
      </c>
      <c r="J364">
        <v>22</v>
      </c>
      <c r="K364">
        <v>1960</v>
      </c>
      <c r="L364" t="s">
        <v>239</v>
      </c>
      <c r="N364" t="s">
        <v>240</v>
      </c>
      <c r="O364" t="s">
        <v>1282</v>
      </c>
    </row>
    <row r="365" spans="1:15" ht="12.75">
      <c r="A365">
        <v>22774606</v>
      </c>
      <c r="B365" t="s">
        <v>238</v>
      </c>
      <c r="C365" t="s">
        <v>1401</v>
      </c>
      <c r="I365">
        <v>4</v>
      </c>
      <c r="J365">
        <v>16</v>
      </c>
      <c r="K365">
        <v>1902</v>
      </c>
      <c r="L365" t="s">
        <v>241</v>
      </c>
      <c r="N365" t="s">
        <v>242</v>
      </c>
      <c r="O365" t="s">
        <v>1272</v>
      </c>
    </row>
    <row r="366" spans="1:15" ht="12.75">
      <c r="A366">
        <v>22774612</v>
      </c>
      <c r="B366" t="s">
        <v>238</v>
      </c>
      <c r="C366" t="s">
        <v>1908</v>
      </c>
      <c r="H366">
        <v>1830</v>
      </c>
      <c r="I366">
        <v>10</v>
      </c>
      <c r="J366">
        <v>27</v>
      </c>
      <c r="K366">
        <v>1915</v>
      </c>
      <c r="L366" t="s">
        <v>243</v>
      </c>
      <c r="N366" t="s">
        <v>244</v>
      </c>
      <c r="O366" t="s">
        <v>1282</v>
      </c>
    </row>
    <row r="367" spans="1:15" ht="12.75">
      <c r="A367">
        <v>22774603</v>
      </c>
      <c r="B367" t="s">
        <v>238</v>
      </c>
      <c r="C367" t="s">
        <v>245</v>
      </c>
      <c r="F367">
        <v>9</v>
      </c>
      <c r="G367">
        <v>20</v>
      </c>
      <c r="H367">
        <v>1897</v>
      </c>
      <c r="I367">
        <v>8</v>
      </c>
      <c r="J367">
        <v>5</v>
      </c>
      <c r="K367">
        <v>1952</v>
      </c>
      <c r="L367" t="s">
        <v>246</v>
      </c>
      <c r="N367" t="s">
        <v>247</v>
      </c>
      <c r="O367" t="s">
        <v>1282</v>
      </c>
    </row>
    <row r="368" spans="1:15" ht="12.75">
      <c r="A368">
        <v>22774605</v>
      </c>
      <c r="B368" t="s">
        <v>238</v>
      </c>
      <c r="C368" t="s">
        <v>248</v>
      </c>
      <c r="E368" t="s">
        <v>249</v>
      </c>
      <c r="H368">
        <v>1900</v>
      </c>
      <c r="I368">
        <v>2</v>
      </c>
      <c r="J368">
        <v>8</v>
      </c>
      <c r="K368">
        <v>1987</v>
      </c>
      <c r="L368" t="s">
        <v>250</v>
      </c>
      <c r="N368" t="e">
        <f>--died at FLORIDA</f>
        <v>#NAME?</v>
      </c>
      <c r="O368" t="s">
        <v>1282</v>
      </c>
    </row>
    <row r="369" spans="1:15" ht="12.75">
      <c r="A369">
        <v>22774609</v>
      </c>
      <c r="B369" t="s">
        <v>238</v>
      </c>
      <c r="C369" t="s">
        <v>251</v>
      </c>
      <c r="F369">
        <v>1</v>
      </c>
      <c r="G369">
        <v>1</v>
      </c>
      <c r="H369">
        <v>1868</v>
      </c>
      <c r="I369">
        <v>6</v>
      </c>
      <c r="J369">
        <v>21</v>
      </c>
      <c r="K369">
        <v>1954</v>
      </c>
      <c r="L369" t="s">
        <v>252</v>
      </c>
      <c r="N369" t="s">
        <v>253</v>
      </c>
      <c r="O369" t="s">
        <v>1282</v>
      </c>
    </row>
    <row r="370" spans="1:15" ht="12.75">
      <c r="A370">
        <v>22774608</v>
      </c>
      <c r="B370" t="s">
        <v>238</v>
      </c>
      <c r="C370" t="s">
        <v>1580</v>
      </c>
      <c r="E370" t="s">
        <v>254</v>
      </c>
      <c r="F370">
        <v>1</v>
      </c>
      <c r="G370">
        <v>5</v>
      </c>
      <c r="H370">
        <v>1871</v>
      </c>
      <c r="I370">
        <v>4</v>
      </c>
      <c r="J370">
        <v>20</v>
      </c>
      <c r="K370">
        <v>1946</v>
      </c>
      <c r="L370" t="s">
        <v>255</v>
      </c>
      <c r="N370" t="s">
        <v>256</v>
      </c>
      <c r="O370" t="s">
        <v>1282</v>
      </c>
    </row>
    <row r="371" spans="1:15" ht="12.75">
      <c r="A371">
        <v>22774607</v>
      </c>
      <c r="B371" t="s">
        <v>238</v>
      </c>
      <c r="C371" t="s">
        <v>257</v>
      </c>
      <c r="D371" t="s">
        <v>258</v>
      </c>
      <c r="F371">
        <v>3</v>
      </c>
      <c r="G371">
        <v>2</v>
      </c>
      <c r="H371">
        <v>1908</v>
      </c>
      <c r="I371">
        <v>4</v>
      </c>
      <c r="J371">
        <v>12</v>
      </c>
      <c r="K371">
        <v>1993</v>
      </c>
      <c r="L371" t="s">
        <v>259</v>
      </c>
      <c r="M371" t="s">
        <v>260</v>
      </c>
      <c r="N371" t="s">
        <v>261</v>
      </c>
      <c r="O371" t="s">
        <v>1272</v>
      </c>
    </row>
    <row r="372" spans="1:15" ht="12.75">
      <c r="A372">
        <v>22774604</v>
      </c>
      <c r="B372" t="s">
        <v>238</v>
      </c>
      <c r="C372" t="s">
        <v>262</v>
      </c>
      <c r="F372">
        <v>3</v>
      </c>
      <c r="G372">
        <v>10</v>
      </c>
      <c r="H372">
        <v>1832</v>
      </c>
      <c r="I372">
        <v>12</v>
      </c>
      <c r="J372">
        <v>7</v>
      </c>
      <c r="K372">
        <v>1909</v>
      </c>
      <c r="L372" t="s">
        <v>263</v>
      </c>
      <c r="N372" t="s">
        <v>264</v>
      </c>
      <c r="O372" t="s">
        <v>1282</v>
      </c>
    </row>
    <row r="373" spans="1:15" ht="12.75">
      <c r="A373">
        <v>22774611</v>
      </c>
      <c r="B373" t="s">
        <v>238</v>
      </c>
      <c r="C373" t="s">
        <v>265</v>
      </c>
      <c r="F373">
        <v>11</v>
      </c>
      <c r="G373">
        <v>11</v>
      </c>
      <c r="H373">
        <v>1874</v>
      </c>
      <c r="I373">
        <v>12</v>
      </c>
      <c r="J373">
        <v>12</v>
      </c>
      <c r="K373">
        <v>1955</v>
      </c>
      <c r="L373" t="s">
        <v>266</v>
      </c>
      <c r="N373" t="s">
        <v>267</v>
      </c>
      <c r="O373" t="s">
        <v>1282</v>
      </c>
    </row>
    <row r="374" spans="1:15" ht="12.75">
      <c r="A374">
        <v>22774616</v>
      </c>
      <c r="B374" t="s">
        <v>268</v>
      </c>
      <c r="C374" t="s">
        <v>269</v>
      </c>
      <c r="E374" t="s">
        <v>270</v>
      </c>
      <c r="H374">
        <v>1861</v>
      </c>
      <c r="I374">
        <v>9</v>
      </c>
      <c r="J374">
        <v>5</v>
      </c>
      <c r="K374">
        <v>1916</v>
      </c>
      <c r="L374" t="s">
        <v>271</v>
      </c>
      <c r="N374" t="s">
        <v>272</v>
      </c>
      <c r="O374" t="s">
        <v>1282</v>
      </c>
    </row>
    <row r="375" spans="1:15" ht="12.75">
      <c r="A375">
        <v>22774615</v>
      </c>
      <c r="B375" t="s">
        <v>268</v>
      </c>
      <c r="C375" t="s">
        <v>273</v>
      </c>
      <c r="I375">
        <v>9</v>
      </c>
      <c r="J375">
        <v>9</v>
      </c>
      <c r="K375">
        <v>1972</v>
      </c>
      <c r="L375" t="s">
        <v>274</v>
      </c>
      <c r="N375" t="s">
        <v>275</v>
      </c>
      <c r="O375" t="s">
        <v>1272</v>
      </c>
    </row>
    <row r="376" spans="1:15" ht="12.75">
      <c r="A376">
        <v>22774617</v>
      </c>
      <c r="B376" t="s">
        <v>268</v>
      </c>
      <c r="C376" t="s">
        <v>276</v>
      </c>
      <c r="E376" t="s">
        <v>277</v>
      </c>
      <c r="H376">
        <v>1894</v>
      </c>
      <c r="I376">
        <v>9</v>
      </c>
      <c r="J376">
        <v>7</v>
      </c>
      <c r="K376">
        <v>1946</v>
      </c>
      <c r="L376" t="s">
        <v>278</v>
      </c>
      <c r="N376" t="s">
        <v>279</v>
      </c>
      <c r="O376" t="s">
        <v>1282</v>
      </c>
    </row>
    <row r="377" spans="1:15" ht="12.75">
      <c r="A377">
        <v>22774614</v>
      </c>
      <c r="B377" t="s">
        <v>268</v>
      </c>
      <c r="C377" t="s">
        <v>280</v>
      </c>
      <c r="F377">
        <v>10</v>
      </c>
      <c r="G377">
        <v>6</v>
      </c>
      <c r="H377">
        <v>1863</v>
      </c>
      <c r="I377">
        <v>1</v>
      </c>
      <c r="J377">
        <v>2</v>
      </c>
      <c r="K377">
        <v>1933</v>
      </c>
      <c r="L377" t="s">
        <v>274</v>
      </c>
      <c r="N377" t="s">
        <v>281</v>
      </c>
      <c r="O377" t="s">
        <v>1282</v>
      </c>
    </row>
    <row r="378" spans="1:15" ht="12.75">
      <c r="A378">
        <v>29665726</v>
      </c>
      <c r="B378" t="s">
        <v>282</v>
      </c>
      <c r="C378" t="s">
        <v>283</v>
      </c>
      <c r="D378" t="s">
        <v>1441</v>
      </c>
      <c r="H378">
        <v>1928</v>
      </c>
      <c r="O378" t="s">
        <v>1282</v>
      </c>
    </row>
    <row r="379" spans="1:15" ht="12.75">
      <c r="A379">
        <v>23151919</v>
      </c>
      <c r="B379" t="s">
        <v>282</v>
      </c>
      <c r="C379" t="s">
        <v>284</v>
      </c>
      <c r="H379">
        <v>1925</v>
      </c>
      <c r="I379">
        <v>11</v>
      </c>
      <c r="J379">
        <v>27</v>
      </c>
      <c r="K379">
        <v>2002</v>
      </c>
      <c r="L379" t="s">
        <v>285</v>
      </c>
      <c r="N379" t="s">
        <v>286</v>
      </c>
      <c r="O379" t="s">
        <v>1282</v>
      </c>
    </row>
    <row r="380" spans="1:15" ht="12.75">
      <c r="A380">
        <v>22774620</v>
      </c>
      <c r="B380" t="s">
        <v>287</v>
      </c>
      <c r="C380" t="s">
        <v>288</v>
      </c>
      <c r="E380" t="s">
        <v>1432</v>
      </c>
      <c r="H380">
        <v>1886</v>
      </c>
      <c r="I380">
        <v>1</v>
      </c>
      <c r="J380">
        <v>23</v>
      </c>
      <c r="K380">
        <v>1983</v>
      </c>
      <c r="L380" t="s">
        <v>289</v>
      </c>
      <c r="N380" t="s">
        <v>290</v>
      </c>
      <c r="O380" t="s">
        <v>1282</v>
      </c>
    </row>
    <row r="381" spans="1:15" ht="12.75">
      <c r="A381">
        <v>22774619</v>
      </c>
      <c r="B381" t="s">
        <v>287</v>
      </c>
      <c r="C381" t="s">
        <v>291</v>
      </c>
      <c r="H381">
        <v>1874</v>
      </c>
      <c r="I381">
        <v>7</v>
      </c>
      <c r="J381">
        <v>1</v>
      </c>
      <c r="K381">
        <v>1931</v>
      </c>
      <c r="L381" t="s">
        <v>292</v>
      </c>
      <c r="N381" t="s">
        <v>293</v>
      </c>
      <c r="O381" t="s">
        <v>1282</v>
      </c>
    </row>
    <row r="382" spans="1:15" ht="12.75">
      <c r="A382">
        <v>22774854</v>
      </c>
      <c r="B382" t="s">
        <v>287</v>
      </c>
      <c r="C382" t="s">
        <v>1917</v>
      </c>
      <c r="D382" t="s">
        <v>294</v>
      </c>
      <c r="I382">
        <v>5</v>
      </c>
      <c r="J382">
        <v>23</v>
      </c>
      <c r="K382">
        <v>1978</v>
      </c>
      <c r="L382" t="s">
        <v>295</v>
      </c>
      <c r="N382" t="s">
        <v>296</v>
      </c>
      <c r="O382" t="s">
        <v>1282</v>
      </c>
    </row>
    <row r="383" spans="1:15" ht="12.75">
      <c r="A383">
        <v>22774618</v>
      </c>
      <c r="B383" t="s">
        <v>287</v>
      </c>
      <c r="C383" t="s">
        <v>297</v>
      </c>
      <c r="D383" t="s">
        <v>1478</v>
      </c>
      <c r="F383">
        <v>7</v>
      </c>
      <c r="G383">
        <v>16</v>
      </c>
      <c r="H383">
        <v>1847</v>
      </c>
      <c r="I383">
        <v>12</v>
      </c>
      <c r="J383">
        <v>31</v>
      </c>
      <c r="K383">
        <v>1938</v>
      </c>
      <c r="L383" t="s">
        <v>298</v>
      </c>
      <c r="N383" t="s">
        <v>299</v>
      </c>
      <c r="O383" t="s">
        <v>1282</v>
      </c>
    </row>
    <row r="384" spans="1:15" ht="12.75">
      <c r="A384">
        <v>22774847</v>
      </c>
      <c r="B384" t="s">
        <v>287</v>
      </c>
      <c r="C384" t="s">
        <v>300</v>
      </c>
      <c r="E384" t="s">
        <v>294</v>
      </c>
      <c r="I384">
        <v>3</v>
      </c>
      <c r="J384">
        <v>26</v>
      </c>
      <c r="K384">
        <v>1916</v>
      </c>
      <c r="L384" t="s">
        <v>301</v>
      </c>
      <c r="N384" t="s">
        <v>302</v>
      </c>
      <c r="O384" t="s">
        <v>1272</v>
      </c>
    </row>
    <row r="385" spans="1:15" ht="12.75">
      <c r="A385">
        <v>22774621</v>
      </c>
      <c r="B385" t="s">
        <v>303</v>
      </c>
      <c r="C385" t="s">
        <v>304</v>
      </c>
      <c r="I385">
        <v>5</v>
      </c>
      <c r="J385">
        <v>13</v>
      </c>
      <c r="K385">
        <v>1870</v>
      </c>
      <c r="L385" t="s">
        <v>305</v>
      </c>
      <c r="N385" t="e">
        <f>--died at DOUGLAS</f>
        <v>#NAME?</v>
      </c>
      <c r="O385" t="s">
        <v>1282</v>
      </c>
    </row>
    <row r="386" spans="1:15" ht="12.75">
      <c r="A386">
        <v>22774625</v>
      </c>
      <c r="B386" t="s">
        <v>306</v>
      </c>
      <c r="C386" t="s">
        <v>307</v>
      </c>
      <c r="H386">
        <v>1874</v>
      </c>
      <c r="I386">
        <v>7</v>
      </c>
      <c r="J386">
        <v>19</v>
      </c>
      <c r="K386">
        <v>1952</v>
      </c>
      <c r="L386" t="s">
        <v>308</v>
      </c>
      <c r="N386" t="s">
        <v>309</v>
      </c>
      <c r="O386" t="s">
        <v>1282</v>
      </c>
    </row>
    <row r="387" spans="1:15" ht="12.75">
      <c r="A387">
        <v>22774623</v>
      </c>
      <c r="B387" t="s">
        <v>310</v>
      </c>
      <c r="C387" t="s">
        <v>311</v>
      </c>
      <c r="I387">
        <v>7</v>
      </c>
      <c r="J387">
        <v>26</v>
      </c>
      <c r="K387">
        <v>1996</v>
      </c>
      <c r="L387" t="s">
        <v>312</v>
      </c>
      <c r="N387" t="s">
        <v>313</v>
      </c>
      <c r="O387" t="s">
        <v>1272</v>
      </c>
    </row>
    <row r="388" spans="1:15" ht="12.75">
      <c r="A388">
        <v>22774622</v>
      </c>
      <c r="B388" t="s">
        <v>310</v>
      </c>
      <c r="C388" t="s">
        <v>314</v>
      </c>
      <c r="F388">
        <v>5</v>
      </c>
      <c r="G388">
        <v>17</v>
      </c>
      <c r="H388">
        <v>1951</v>
      </c>
      <c r="I388">
        <v>5</v>
      </c>
      <c r="J388">
        <v>13</v>
      </c>
      <c r="K388">
        <v>2000</v>
      </c>
      <c r="L388" t="s">
        <v>315</v>
      </c>
      <c r="N388" t="s">
        <v>316</v>
      </c>
      <c r="O388" t="s">
        <v>1282</v>
      </c>
    </row>
    <row r="389" spans="1:15" ht="12.75">
      <c r="A389">
        <v>29372745</v>
      </c>
      <c r="B389" t="s">
        <v>317</v>
      </c>
      <c r="C389" t="s">
        <v>318</v>
      </c>
      <c r="D389" t="s">
        <v>319</v>
      </c>
      <c r="F389">
        <v>5</v>
      </c>
      <c r="G389">
        <v>7</v>
      </c>
      <c r="H389">
        <v>1870</v>
      </c>
      <c r="I389">
        <v>9</v>
      </c>
      <c r="J389">
        <v>21</v>
      </c>
      <c r="K389">
        <v>1910</v>
      </c>
      <c r="O389" t="s">
        <v>1282</v>
      </c>
    </row>
    <row r="390" spans="1:15" ht="12.75">
      <c r="A390">
        <v>22774624</v>
      </c>
      <c r="B390" t="s">
        <v>317</v>
      </c>
      <c r="C390" t="s">
        <v>108</v>
      </c>
      <c r="F390">
        <v>2</v>
      </c>
      <c r="G390">
        <v>15</v>
      </c>
      <c r="H390">
        <v>1801</v>
      </c>
      <c r="I390">
        <v>1</v>
      </c>
      <c r="J390">
        <v>30</v>
      </c>
      <c r="K390">
        <v>1890</v>
      </c>
      <c r="L390" t="s">
        <v>320</v>
      </c>
      <c r="N390" t="s">
        <v>321</v>
      </c>
      <c r="O390" t="s">
        <v>1282</v>
      </c>
    </row>
    <row r="391" spans="1:15" ht="12.75">
      <c r="A391">
        <v>22774626</v>
      </c>
      <c r="B391" t="s">
        <v>322</v>
      </c>
      <c r="C391" t="s">
        <v>323</v>
      </c>
      <c r="D391" t="s">
        <v>324</v>
      </c>
      <c r="F391">
        <v>1</v>
      </c>
      <c r="G391">
        <v>15</v>
      </c>
      <c r="H391">
        <v>1999</v>
      </c>
      <c r="I391">
        <v>5</v>
      </c>
      <c r="J391">
        <v>29</v>
      </c>
      <c r="K391">
        <v>1999</v>
      </c>
      <c r="L391" t="s">
        <v>325</v>
      </c>
      <c r="N391" t="e">
        <f>--died at KENT COUNTY</f>
        <v>#NAME?</v>
      </c>
      <c r="O391" t="s">
        <v>1282</v>
      </c>
    </row>
    <row r="392" spans="1:15" ht="12.75">
      <c r="A392">
        <v>22774627</v>
      </c>
      <c r="B392" t="s">
        <v>326</v>
      </c>
      <c r="C392" t="s">
        <v>1432</v>
      </c>
      <c r="D392" t="s">
        <v>327</v>
      </c>
      <c r="F392">
        <v>5</v>
      </c>
      <c r="G392">
        <v>29</v>
      </c>
      <c r="H392">
        <v>1939</v>
      </c>
      <c r="I392">
        <v>2</v>
      </c>
      <c r="J392">
        <v>18</v>
      </c>
      <c r="K392">
        <v>1961</v>
      </c>
      <c r="L392" t="s">
        <v>328</v>
      </c>
      <c r="N392" t="s">
        <v>329</v>
      </c>
      <c r="O392" t="s">
        <v>1282</v>
      </c>
    </row>
    <row r="393" spans="1:15" ht="12.75">
      <c r="A393">
        <v>29959667</v>
      </c>
      <c r="B393" t="s">
        <v>330</v>
      </c>
      <c r="C393" t="s">
        <v>1403</v>
      </c>
      <c r="D393" t="s">
        <v>1807</v>
      </c>
      <c r="H393">
        <v>1909</v>
      </c>
      <c r="O393" t="s">
        <v>1282</v>
      </c>
    </row>
    <row r="394" spans="1:15" ht="12.75">
      <c r="A394">
        <v>22774628</v>
      </c>
      <c r="B394" t="s">
        <v>330</v>
      </c>
      <c r="C394" t="s">
        <v>1504</v>
      </c>
      <c r="D394" t="s">
        <v>1351</v>
      </c>
      <c r="I394">
        <v>10</v>
      </c>
      <c r="J394">
        <v>29</v>
      </c>
      <c r="K394">
        <v>1977</v>
      </c>
      <c r="L394" t="s">
        <v>331</v>
      </c>
      <c r="N394" t="e">
        <f>--died at COOK COUNTY,IL</f>
        <v>#NAME?</v>
      </c>
      <c r="O394" t="s">
        <v>1282</v>
      </c>
    </row>
    <row r="395" spans="1:15" ht="12.75">
      <c r="A395">
        <v>28714324</v>
      </c>
      <c r="B395" t="s">
        <v>332</v>
      </c>
      <c r="C395" t="s">
        <v>1632</v>
      </c>
      <c r="E395" t="s">
        <v>333</v>
      </c>
      <c r="H395">
        <v>1909</v>
      </c>
      <c r="K395">
        <v>1988</v>
      </c>
      <c r="O395" t="s">
        <v>1282</v>
      </c>
    </row>
    <row r="396" spans="1:15" ht="12.75">
      <c r="A396">
        <v>22774629</v>
      </c>
      <c r="B396" t="s">
        <v>334</v>
      </c>
      <c r="C396" t="s">
        <v>1632</v>
      </c>
      <c r="I396">
        <v>8</v>
      </c>
      <c r="J396">
        <v>6</v>
      </c>
      <c r="K396">
        <v>1986</v>
      </c>
      <c r="L396" t="s">
        <v>335</v>
      </c>
      <c r="N396" t="s">
        <v>336</v>
      </c>
      <c r="O396" t="s">
        <v>1272</v>
      </c>
    </row>
    <row r="397" spans="1:15" ht="12.75">
      <c r="A397">
        <v>22774631</v>
      </c>
      <c r="B397" t="s">
        <v>337</v>
      </c>
      <c r="C397" t="s">
        <v>338</v>
      </c>
      <c r="I397">
        <v>12</v>
      </c>
      <c r="J397">
        <v>13</v>
      </c>
      <c r="K397">
        <v>1980</v>
      </c>
      <c r="L397" t="s">
        <v>339</v>
      </c>
      <c r="N397" t="s">
        <v>340</v>
      </c>
      <c r="O397" t="s">
        <v>1272</v>
      </c>
    </row>
    <row r="398" spans="1:15" ht="12.75">
      <c r="A398">
        <v>22774630</v>
      </c>
      <c r="B398" t="s">
        <v>337</v>
      </c>
      <c r="C398" t="s">
        <v>2061</v>
      </c>
      <c r="H398">
        <v>1918</v>
      </c>
      <c r="I398">
        <v>1</v>
      </c>
      <c r="J398">
        <v>7</v>
      </c>
      <c r="K398">
        <v>1979</v>
      </c>
      <c r="L398" t="s">
        <v>341</v>
      </c>
      <c r="N398" t="s">
        <v>342</v>
      </c>
      <c r="O398" t="s">
        <v>1282</v>
      </c>
    </row>
    <row r="399" spans="1:15" ht="12.75">
      <c r="A399">
        <v>22774634</v>
      </c>
      <c r="B399" t="s">
        <v>343</v>
      </c>
      <c r="C399" t="s">
        <v>1332</v>
      </c>
      <c r="H399">
        <v>1820</v>
      </c>
      <c r="I399">
        <v>12</v>
      </c>
      <c r="J399">
        <v>20</v>
      </c>
      <c r="K399">
        <v>1894</v>
      </c>
      <c r="L399" t="s">
        <v>344</v>
      </c>
      <c r="N399" t="s">
        <v>345</v>
      </c>
      <c r="O399" t="s">
        <v>1282</v>
      </c>
    </row>
    <row r="400" spans="1:15" ht="12.75">
      <c r="A400">
        <v>22774635</v>
      </c>
      <c r="B400" t="s">
        <v>343</v>
      </c>
      <c r="C400" t="s">
        <v>346</v>
      </c>
      <c r="I400">
        <v>10</v>
      </c>
      <c r="J400">
        <v>11</v>
      </c>
      <c r="K400">
        <v>1898</v>
      </c>
      <c r="L400" t="s">
        <v>347</v>
      </c>
      <c r="M400" t="s">
        <v>348</v>
      </c>
      <c r="N400" t="s">
        <v>349</v>
      </c>
      <c r="O400" t="s">
        <v>1282</v>
      </c>
    </row>
    <row r="401" spans="1:15" ht="12.75">
      <c r="A401">
        <v>22774633</v>
      </c>
      <c r="B401" t="s">
        <v>343</v>
      </c>
      <c r="C401" t="s">
        <v>350</v>
      </c>
      <c r="I401">
        <v>8</v>
      </c>
      <c r="J401">
        <v>2</v>
      </c>
      <c r="K401">
        <v>1910</v>
      </c>
      <c r="L401" t="s">
        <v>351</v>
      </c>
      <c r="N401" t="s">
        <v>352</v>
      </c>
      <c r="O401" t="s">
        <v>1272</v>
      </c>
    </row>
    <row r="402" spans="1:15" ht="12.75">
      <c r="A402">
        <v>22774637</v>
      </c>
      <c r="B402" t="s">
        <v>353</v>
      </c>
      <c r="C402" t="s">
        <v>354</v>
      </c>
      <c r="D402" t="s">
        <v>1351</v>
      </c>
      <c r="F402">
        <v>2</v>
      </c>
      <c r="G402">
        <v>16</v>
      </c>
      <c r="H402">
        <v>1894</v>
      </c>
      <c r="I402">
        <v>3</v>
      </c>
      <c r="J402">
        <v>23</v>
      </c>
      <c r="K402">
        <v>1979</v>
      </c>
      <c r="L402" t="s">
        <v>355</v>
      </c>
      <c r="N402" t="s">
        <v>356</v>
      </c>
      <c r="O402" t="s">
        <v>1282</v>
      </c>
    </row>
    <row r="403" spans="1:15" ht="12.75">
      <c r="A403">
        <v>22774640</v>
      </c>
      <c r="B403" t="s">
        <v>353</v>
      </c>
      <c r="C403" t="s">
        <v>357</v>
      </c>
      <c r="F403">
        <v>3</v>
      </c>
      <c r="G403">
        <v>28</v>
      </c>
      <c r="H403">
        <v>1932</v>
      </c>
      <c r="I403">
        <v>4</v>
      </c>
      <c r="J403">
        <v>26</v>
      </c>
      <c r="K403">
        <v>1986</v>
      </c>
      <c r="L403" t="s">
        <v>358</v>
      </c>
      <c r="N403" t="s">
        <v>359</v>
      </c>
      <c r="O403" t="s">
        <v>1282</v>
      </c>
    </row>
    <row r="404" spans="1:15" ht="12.75">
      <c r="A404">
        <v>22774638</v>
      </c>
      <c r="B404" t="s">
        <v>353</v>
      </c>
      <c r="C404" t="s">
        <v>1580</v>
      </c>
      <c r="D404" t="s">
        <v>1760</v>
      </c>
      <c r="F404">
        <v>10</v>
      </c>
      <c r="G404">
        <v>10</v>
      </c>
      <c r="H404">
        <v>1898</v>
      </c>
      <c r="I404">
        <v>7</v>
      </c>
      <c r="J404">
        <v>19</v>
      </c>
      <c r="K404">
        <v>1980</v>
      </c>
      <c r="L404" t="s">
        <v>360</v>
      </c>
      <c r="N404" t="s">
        <v>1339</v>
      </c>
      <c r="O404" t="s">
        <v>1282</v>
      </c>
    </row>
    <row r="405" spans="1:15" ht="12.75">
      <c r="A405">
        <v>22774639</v>
      </c>
      <c r="B405" t="s">
        <v>353</v>
      </c>
      <c r="C405" t="s">
        <v>361</v>
      </c>
      <c r="F405">
        <v>1</v>
      </c>
      <c r="G405">
        <v>22</v>
      </c>
      <c r="H405">
        <v>1957</v>
      </c>
      <c r="I405">
        <v>4</v>
      </c>
      <c r="J405">
        <v>3</v>
      </c>
      <c r="K405">
        <v>1958</v>
      </c>
      <c r="L405" t="s">
        <v>362</v>
      </c>
      <c r="N405" t="s">
        <v>363</v>
      </c>
      <c r="O405" t="s">
        <v>1272</v>
      </c>
    </row>
    <row r="406" spans="1:15" ht="12.75">
      <c r="A406">
        <v>22774636</v>
      </c>
      <c r="B406" t="s">
        <v>353</v>
      </c>
      <c r="C406" t="s">
        <v>364</v>
      </c>
      <c r="D406" t="s">
        <v>2061</v>
      </c>
      <c r="F406">
        <v>5</v>
      </c>
      <c r="G406">
        <v>3</v>
      </c>
      <c r="H406">
        <v>1908</v>
      </c>
      <c r="I406">
        <v>1</v>
      </c>
      <c r="J406">
        <v>28</v>
      </c>
      <c r="K406">
        <v>1991</v>
      </c>
      <c r="L406" t="s">
        <v>365</v>
      </c>
      <c r="N406" t="s">
        <v>366</v>
      </c>
      <c r="O406" t="s">
        <v>1282</v>
      </c>
    </row>
    <row r="407" spans="1:15" ht="12.75">
      <c r="A407">
        <v>22774641</v>
      </c>
      <c r="B407" t="s">
        <v>367</v>
      </c>
      <c r="C407" t="s">
        <v>368</v>
      </c>
      <c r="I407">
        <v>4</v>
      </c>
      <c r="J407">
        <v>29</v>
      </c>
      <c r="K407">
        <v>1868</v>
      </c>
      <c r="L407" t="s">
        <v>369</v>
      </c>
      <c r="N407" t="e">
        <f>--died at DOUGLAS</f>
        <v>#NAME?</v>
      </c>
      <c r="O407" t="s">
        <v>1272</v>
      </c>
    </row>
    <row r="408" spans="1:15" ht="12.75">
      <c r="A408">
        <v>22774642</v>
      </c>
      <c r="B408" t="s">
        <v>370</v>
      </c>
      <c r="C408" t="s">
        <v>371</v>
      </c>
      <c r="H408">
        <v>1912</v>
      </c>
      <c r="I408">
        <v>9</v>
      </c>
      <c r="J408">
        <v>23</v>
      </c>
      <c r="K408">
        <v>1985</v>
      </c>
      <c r="L408" t="s">
        <v>372</v>
      </c>
      <c r="N408" t="s">
        <v>373</v>
      </c>
      <c r="O408" t="s">
        <v>1282</v>
      </c>
    </row>
    <row r="409" spans="1:15" ht="12.75">
      <c r="A409">
        <v>22774643</v>
      </c>
      <c r="B409" t="s">
        <v>370</v>
      </c>
      <c r="C409" t="s">
        <v>374</v>
      </c>
      <c r="D409" t="s">
        <v>375</v>
      </c>
      <c r="H409">
        <v>1906</v>
      </c>
      <c r="I409">
        <v>12</v>
      </c>
      <c r="J409">
        <v>21</v>
      </c>
      <c r="K409">
        <v>1983</v>
      </c>
      <c r="L409" t="s">
        <v>376</v>
      </c>
      <c r="N409" t="s">
        <v>377</v>
      </c>
      <c r="O409" t="s">
        <v>1282</v>
      </c>
    </row>
    <row r="410" spans="1:15" ht="12.75">
      <c r="A410">
        <v>22774647</v>
      </c>
      <c r="B410" t="s">
        <v>378</v>
      </c>
      <c r="C410" t="s">
        <v>379</v>
      </c>
      <c r="H410">
        <v>1847</v>
      </c>
      <c r="I410">
        <v>5</v>
      </c>
      <c r="J410">
        <v>16</v>
      </c>
      <c r="K410">
        <v>1916</v>
      </c>
      <c r="L410" t="s">
        <v>380</v>
      </c>
      <c r="N410" t="s">
        <v>381</v>
      </c>
      <c r="O410" t="s">
        <v>1282</v>
      </c>
    </row>
    <row r="411" spans="1:15" ht="12.75">
      <c r="A411">
        <v>22774645</v>
      </c>
      <c r="B411" t="s">
        <v>378</v>
      </c>
      <c r="C411" t="s">
        <v>382</v>
      </c>
      <c r="E411" t="s">
        <v>383</v>
      </c>
      <c r="F411">
        <v>4</v>
      </c>
      <c r="G411">
        <v>10</v>
      </c>
      <c r="H411">
        <v>1853</v>
      </c>
      <c r="I411">
        <v>6</v>
      </c>
      <c r="J411">
        <v>22</v>
      </c>
      <c r="K411">
        <v>1932</v>
      </c>
      <c r="L411" t="s">
        <v>384</v>
      </c>
      <c r="N411" t="s">
        <v>385</v>
      </c>
      <c r="O411" t="s">
        <v>1282</v>
      </c>
    </row>
    <row r="412" spans="1:15" ht="12.75">
      <c r="A412">
        <v>22774646</v>
      </c>
      <c r="B412" t="s">
        <v>378</v>
      </c>
      <c r="C412" t="s">
        <v>386</v>
      </c>
      <c r="H412">
        <v>1880</v>
      </c>
      <c r="I412">
        <v>5</v>
      </c>
      <c r="J412">
        <v>30</v>
      </c>
      <c r="K412">
        <v>1943</v>
      </c>
      <c r="L412" t="s">
        <v>387</v>
      </c>
      <c r="N412" t="s">
        <v>388</v>
      </c>
      <c r="O412" t="s">
        <v>1282</v>
      </c>
    </row>
    <row r="413" spans="1:15" ht="12.75">
      <c r="A413">
        <v>22774653</v>
      </c>
      <c r="B413" t="s">
        <v>389</v>
      </c>
      <c r="C413" t="s">
        <v>1401</v>
      </c>
      <c r="I413">
        <v>8</v>
      </c>
      <c r="J413">
        <v>26</v>
      </c>
      <c r="K413">
        <v>1899</v>
      </c>
      <c r="L413" t="s">
        <v>390</v>
      </c>
      <c r="N413" t="s">
        <v>391</v>
      </c>
      <c r="O413" t="s">
        <v>1272</v>
      </c>
    </row>
    <row r="414" spans="1:15" ht="12.75">
      <c r="A414">
        <v>29090995</v>
      </c>
      <c r="B414" t="s">
        <v>389</v>
      </c>
      <c r="C414" t="s">
        <v>1401</v>
      </c>
      <c r="F414">
        <v>4</v>
      </c>
      <c r="G414">
        <v>28</v>
      </c>
      <c r="H414">
        <v>1893</v>
      </c>
      <c r="I414">
        <v>4</v>
      </c>
      <c r="J414">
        <v>28</v>
      </c>
      <c r="K414">
        <v>1893</v>
      </c>
      <c r="O414" t="s">
        <v>1282</v>
      </c>
    </row>
    <row r="415" spans="1:15" ht="12.75">
      <c r="A415">
        <v>23151920</v>
      </c>
      <c r="B415" t="s">
        <v>389</v>
      </c>
      <c r="C415" t="s">
        <v>1419</v>
      </c>
      <c r="E415" t="s">
        <v>392</v>
      </c>
      <c r="H415">
        <v>1832</v>
      </c>
      <c r="I415">
        <v>5</v>
      </c>
      <c r="J415">
        <v>4</v>
      </c>
      <c r="K415">
        <v>1908</v>
      </c>
      <c r="L415" t="s">
        <v>393</v>
      </c>
      <c r="N415" t="s">
        <v>394</v>
      </c>
      <c r="O415" t="s">
        <v>1282</v>
      </c>
    </row>
    <row r="416" spans="1:15" ht="12.75">
      <c r="A416">
        <v>23151921</v>
      </c>
      <c r="B416" t="s">
        <v>389</v>
      </c>
      <c r="C416" t="s">
        <v>395</v>
      </c>
      <c r="E416" t="s">
        <v>396</v>
      </c>
      <c r="F416">
        <v>8</v>
      </c>
      <c r="G416">
        <v>31</v>
      </c>
      <c r="H416">
        <v>1872</v>
      </c>
      <c r="I416">
        <v>5</v>
      </c>
      <c r="J416">
        <v>9</v>
      </c>
      <c r="K416">
        <v>1937</v>
      </c>
      <c r="L416" t="s">
        <v>397</v>
      </c>
      <c r="N416" t="s">
        <v>398</v>
      </c>
      <c r="O416" t="s">
        <v>1282</v>
      </c>
    </row>
    <row r="417" spans="1:15" ht="12.75">
      <c r="A417">
        <v>23151922</v>
      </c>
      <c r="B417" t="s">
        <v>389</v>
      </c>
      <c r="C417" t="s">
        <v>1279</v>
      </c>
      <c r="D417" t="s">
        <v>1301</v>
      </c>
      <c r="H417">
        <v>1911</v>
      </c>
      <c r="I417">
        <v>6</v>
      </c>
      <c r="J417">
        <v>17</v>
      </c>
      <c r="K417">
        <v>1985</v>
      </c>
      <c r="L417" t="s">
        <v>399</v>
      </c>
      <c r="M417" t="s">
        <v>400</v>
      </c>
      <c r="N417" t="s">
        <v>401</v>
      </c>
      <c r="O417" t="s">
        <v>1282</v>
      </c>
    </row>
    <row r="418" spans="1:15" ht="12.75">
      <c r="A418">
        <v>23151923</v>
      </c>
      <c r="B418" t="s">
        <v>389</v>
      </c>
      <c r="C418" t="s">
        <v>402</v>
      </c>
      <c r="H418">
        <v>1911</v>
      </c>
      <c r="I418">
        <v>11</v>
      </c>
      <c r="J418">
        <v>7</v>
      </c>
      <c r="K418">
        <v>1974</v>
      </c>
      <c r="L418" t="s">
        <v>403</v>
      </c>
      <c r="M418" t="s">
        <v>404</v>
      </c>
      <c r="N418" t="s">
        <v>405</v>
      </c>
      <c r="O418" t="s">
        <v>1282</v>
      </c>
    </row>
    <row r="419" spans="1:15" ht="12.75">
      <c r="A419">
        <v>22774650</v>
      </c>
      <c r="B419" t="s">
        <v>389</v>
      </c>
      <c r="C419" t="s">
        <v>210</v>
      </c>
      <c r="I419">
        <v>8</v>
      </c>
      <c r="J419">
        <v>12</v>
      </c>
      <c r="K419">
        <v>1893</v>
      </c>
      <c r="L419" t="s">
        <v>406</v>
      </c>
      <c r="N419" t="e">
        <f>-of FEVER died at SAUGATUCK</f>
        <v>#NAME?</v>
      </c>
      <c r="O419" t="s">
        <v>1282</v>
      </c>
    </row>
    <row r="420" spans="1:15" ht="12.75">
      <c r="A420">
        <v>22774654</v>
      </c>
      <c r="B420" t="s">
        <v>389</v>
      </c>
      <c r="C420" t="s">
        <v>407</v>
      </c>
      <c r="D420" t="s">
        <v>408</v>
      </c>
      <c r="E420" t="s">
        <v>409</v>
      </c>
      <c r="F420">
        <v>1</v>
      </c>
      <c r="G420">
        <v>24</v>
      </c>
      <c r="H420">
        <v>1873</v>
      </c>
      <c r="I420">
        <v>10</v>
      </c>
      <c r="J420">
        <v>17</v>
      </c>
      <c r="K420">
        <v>1938</v>
      </c>
      <c r="L420" t="s">
        <v>410</v>
      </c>
      <c r="N420" t="s">
        <v>411</v>
      </c>
      <c r="O420" t="s">
        <v>1282</v>
      </c>
    </row>
    <row r="421" spans="1:15" ht="12.75">
      <c r="A421">
        <v>22774651</v>
      </c>
      <c r="B421" t="s">
        <v>389</v>
      </c>
      <c r="C421" t="s">
        <v>412</v>
      </c>
      <c r="F421">
        <v>12</v>
      </c>
      <c r="G421">
        <v>31</v>
      </c>
      <c r="H421">
        <v>1891</v>
      </c>
      <c r="I421">
        <v>6</v>
      </c>
      <c r="J421">
        <v>1</v>
      </c>
      <c r="K421">
        <v>1892</v>
      </c>
      <c r="L421" t="s">
        <v>413</v>
      </c>
      <c r="N421" t="s">
        <v>414</v>
      </c>
      <c r="O421" t="s">
        <v>1282</v>
      </c>
    </row>
    <row r="422" spans="1:15" ht="12.75">
      <c r="A422">
        <v>22774652</v>
      </c>
      <c r="B422" t="s">
        <v>389</v>
      </c>
      <c r="C422" t="s">
        <v>2044</v>
      </c>
      <c r="F422">
        <v>8</v>
      </c>
      <c r="G422">
        <v>4</v>
      </c>
      <c r="H422">
        <v>1863</v>
      </c>
      <c r="I422">
        <v>3</v>
      </c>
      <c r="J422">
        <v>30</v>
      </c>
      <c r="K422">
        <v>1943</v>
      </c>
      <c r="L422" t="s">
        <v>415</v>
      </c>
      <c r="N422" t="s">
        <v>416</v>
      </c>
      <c r="O422" t="s">
        <v>1282</v>
      </c>
    </row>
    <row r="423" spans="1:15" ht="12.75">
      <c r="A423">
        <v>23151924</v>
      </c>
      <c r="B423" t="s">
        <v>389</v>
      </c>
      <c r="C423" t="s">
        <v>417</v>
      </c>
      <c r="F423">
        <v>6</v>
      </c>
      <c r="H423">
        <v>1819</v>
      </c>
      <c r="I423">
        <v>10</v>
      </c>
      <c r="J423">
        <v>3</v>
      </c>
      <c r="K423">
        <v>1907</v>
      </c>
      <c r="L423" t="s">
        <v>418</v>
      </c>
      <c r="N423" t="s">
        <v>419</v>
      </c>
      <c r="O423" t="s">
        <v>1282</v>
      </c>
    </row>
    <row r="424" spans="1:15" ht="12.75">
      <c r="A424">
        <v>22774655</v>
      </c>
      <c r="B424" t="s">
        <v>389</v>
      </c>
      <c r="C424" t="s">
        <v>1545</v>
      </c>
      <c r="H424">
        <v>1861</v>
      </c>
      <c r="I424">
        <v>5</v>
      </c>
      <c r="J424">
        <v>22</v>
      </c>
      <c r="K424">
        <v>1924</v>
      </c>
      <c r="L424" t="s">
        <v>420</v>
      </c>
      <c r="N424" t="s">
        <v>421</v>
      </c>
      <c r="O424" t="s">
        <v>1282</v>
      </c>
    </row>
    <row r="425" spans="1:15" ht="12.75">
      <c r="A425">
        <v>22774658</v>
      </c>
      <c r="B425" t="s">
        <v>422</v>
      </c>
      <c r="C425" t="s">
        <v>423</v>
      </c>
      <c r="H425">
        <v>1949</v>
      </c>
      <c r="I425">
        <v>5</v>
      </c>
      <c r="J425">
        <v>4</v>
      </c>
      <c r="K425">
        <v>1969</v>
      </c>
      <c r="L425" t="s">
        <v>424</v>
      </c>
      <c r="N425" t="s">
        <v>425</v>
      </c>
      <c r="O425" t="s">
        <v>1282</v>
      </c>
    </row>
    <row r="426" spans="1:15" ht="12.75">
      <c r="A426">
        <v>22774657</v>
      </c>
      <c r="B426" t="s">
        <v>422</v>
      </c>
      <c r="C426" t="s">
        <v>426</v>
      </c>
      <c r="H426">
        <v>1922</v>
      </c>
      <c r="I426">
        <v>5</v>
      </c>
      <c r="J426">
        <v>14</v>
      </c>
      <c r="K426">
        <v>2001</v>
      </c>
      <c r="L426" t="s">
        <v>427</v>
      </c>
      <c r="N426" t="s">
        <v>428</v>
      </c>
      <c r="O426" t="s">
        <v>1282</v>
      </c>
    </row>
    <row r="427" spans="1:15" ht="12.75">
      <c r="A427">
        <v>22774656</v>
      </c>
      <c r="B427" t="s">
        <v>422</v>
      </c>
      <c r="C427" t="s">
        <v>429</v>
      </c>
      <c r="I427">
        <v>9</v>
      </c>
      <c r="J427">
        <v>26</v>
      </c>
      <c r="K427">
        <v>1983</v>
      </c>
      <c r="L427" t="s">
        <v>430</v>
      </c>
      <c r="N427" t="s">
        <v>431</v>
      </c>
      <c r="O427" t="s">
        <v>1282</v>
      </c>
    </row>
    <row r="428" spans="1:15" ht="12.75">
      <c r="A428">
        <v>22774659</v>
      </c>
      <c r="B428" t="s">
        <v>432</v>
      </c>
      <c r="C428" t="s">
        <v>433</v>
      </c>
      <c r="D428" t="s">
        <v>1760</v>
      </c>
      <c r="E428" t="s">
        <v>434</v>
      </c>
      <c r="F428">
        <v>7</v>
      </c>
      <c r="G428">
        <v>9</v>
      </c>
      <c r="H428">
        <v>1859</v>
      </c>
      <c r="I428">
        <v>7</v>
      </c>
      <c r="J428">
        <v>10</v>
      </c>
      <c r="K428">
        <v>1899</v>
      </c>
      <c r="L428" t="s">
        <v>435</v>
      </c>
      <c r="N428" t="s">
        <v>436</v>
      </c>
      <c r="O428" t="s">
        <v>1272</v>
      </c>
    </row>
    <row r="429" spans="1:15" ht="12.75">
      <c r="A429">
        <v>22774670</v>
      </c>
      <c r="B429" t="s">
        <v>437</v>
      </c>
      <c r="C429" t="s">
        <v>438</v>
      </c>
      <c r="E429" t="s">
        <v>439</v>
      </c>
      <c r="F429">
        <v>8</v>
      </c>
      <c r="G429">
        <v>15</v>
      </c>
      <c r="H429">
        <v>1866</v>
      </c>
      <c r="I429">
        <v>10</v>
      </c>
      <c r="J429">
        <v>22</v>
      </c>
      <c r="K429">
        <v>1948</v>
      </c>
      <c r="L429" t="s">
        <v>440</v>
      </c>
      <c r="N429" t="s">
        <v>441</v>
      </c>
      <c r="O429" t="s">
        <v>1282</v>
      </c>
    </row>
    <row r="430" spans="1:15" ht="12.75">
      <c r="A430">
        <v>22774661</v>
      </c>
      <c r="B430" t="s">
        <v>437</v>
      </c>
      <c r="C430" t="s">
        <v>1401</v>
      </c>
      <c r="F430">
        <v>3</v>
      </c>
      <c r="G430">
        <v>31</v>
      </c>
      <c r="H430">
        <v>1908</v>
      </c>
      <c r="I430">
        <v>4</v>
      </c>
      <c r="J430">
        <v>2</v>
      </c>
      <c r="K430">
        <v>1908</v>
      </c>
      <c r="L430" t="s">
        <v>442</v>
      </c>
      <c r="N430" t="s">
        <v>443</v>
      </c>
      <c r="O430" t="s">
        <v>1272</v>
      </c>
    </row>
    <row r="431" spans="1:15" ht="12.75">
      <c r="A431">
        <v>22774663</v>
      </c>
      <c r="B431" t="s">
        <v>437</v>
      </c>
      <c r="C431" t="s">
        <v>1879</v>
      </c>
      <c r="F431">
        <v>8</v>
      </c>
      <c r="G431">
        <v>2</v>
      </c>
      <c r="H431">
        <v>1883</v>
      </c>
      <c r="I431">
        <v>1</v>
      </c>
      <c r="J431">
        <v>18</v>
      </c>
      <c r="K431">
        <v>1972</v>
      </c>
      <c r="L431" t="s">
        <v>444</v>
      </c>
      <c r="N431" t="s">
        <v>445</v>
      </c>
      <c r="O431" t="s">
        <v>1282</v>
      </c>
    </row>
    <row r="432" spans="1:15" ht="12.75">
      <c r="A432">
        <v>22774660</v>
      </c>
      <c r="B432" t="s">
        <v>437</v>
      </c>
      <c r="C432" t="s">
        <v>1337</v>
      </c>
      <c r="D432" t="s">
        <v>1782</v>
      </c>
      <c r="F432">
        <v>4</v>
      </c>
      <c r="G432">
        <v>8</v>
      </c>
      <c r="H432">
        <v>1919</v>
      </c>
      <c r="I432">
        <v>11</v>
      </c>
      <c r="J432">
        <v>10</v>
      </c>
      <c r="K432">
        <v>1997</v>
      </c>
      <c r="L432" t="s">
        <v>446</v>
      </c>
      <c r="N432" t="s">
        <v>447</v>
      </c>
      <c r="O432" t="s">
        <v>1282</v>
      </c>
    </row>
    <row r="433" spans="1:15" ht="12.75">
      <c r="A433">
        <v>22774669</v>
      </c>
      <c r="B433" t="s">
        <v>437</v>
      </c>
      <c r="C433" t="s">
        <v>2061</v>
      </c>
      <c r="D433" t="s">
        <v>448</v>
      </c>
      <c r="H433">
        <v>1858</v>
      </c>
      <c r="I433">
        <v>1</v>
      </c>
      <c r="J433">
        <v>29</v>
      </c>
      <c r="K433">
        <v>1943</v>
      </c>
      <c r="L433" t="s">
        <v>449</v>
      </c>
      <c r="N433" t="s">
        <v>450</v>
      </c>
      <c r="O433" t="s">
        <v>1282</v>
      </c>
    </row>
    <row r="434" spans="1:15" ht="12.75">
      <c r="A434">
        <v>22774668</v>
      </c>
      <c r="B434" t="s">
        <v>437</v>
      </c>
      <c r="C434" t="s">
        <v>451</v>
      </c>
      <c r="F434">
        <v>1</v>
      </c>
      <c r="G434">
        <v>9</v>
      </c>
      <c r="H434">
        <v>1879</v>
      </c>
      <c r="I434">
        <v>4</v>
      </c>
      <c r="J434">
        <v>28</v>
      </c>
      <c r="K434">
        <v>1946</v>
      </c>
      <c r="L434" t="s">
        <v>452</v>
      </c>
      <c r="N434" t="s">
        <v>453</v>
      </c>
      <c r="O434" t="s">
        <v>1282</v>
      </c>
    </row>
    <row r="435" spans="1:15" ht="12.75">
      <c r="A435">
        <v>22774671</v>
      </c>
      <c r="B435" t="s">
        <v>454</v>
      </c>
      <c r="C435" t="s">
        <v>455</v>
      </c>
      <c r="F435">
        <v>7</v>
      </c>
      <c r="G435">
        <v>24</v>
      </c>
      <c r="H435">
        <v>1948</v>
      </c>
      <c r="I435">
        <v>2</v>
      </c>
      <c r="J435">
        <v>16</v>
      </c>
      <c r="K435">
        <v>2001</v>
      </c>
      <c r="L435" t="s">
        <v>456</v>
      </c>
      <c r="N435" t="s">
        <v>457</v>
      </c>
      <c r="O435" t="s">
        <v>1282</v>
      </c>
    </row>
    <row r="436" spans="1:15" ht="12.75">
      <c r="A436">
        <v>22774673</v>
      </c>
      <c r="B436" t="s">
        <v>458</v>
      </c>
      <c r="C436" t="s">
        <v>1790</v>
      </c>
      <c r="L436" t="s">
        <v>459</v>
      </c>
      <c r="N436" t="s">
        <v>1339</v>
      </c>
      <c r="O436" t="s">
        <v>1272</v>
      </c>
    </row>
    <row r="437" spans="1:15" ht="12.75">
      <c r="A437">
        <v>22774675</v>
      </c>
      <c r="B437" t="s">
        <v>458</v>
      </c>
      <c r="C437" t="s">
        <v>1565</v>
      </c>
      <c r="D437" t="s">
        <v>1760</v>
      </c>
      <c r="E437" t="s">
        <v>460</v>
      </c>
      <c r="F437">
        <v>10</v>
      </c>
      <c r="G437">
        <v>7</v>
      </c>
      <c r="H437">
        <v>1836</v>
      </c>
      <c r="I437">
        <v>4</v>
      </c>
      <c r="J437">
        <v>15</v>
      </c>
      <c r="K437">
        <v>1906</v>
      </c>
      <c r="L437" t="s">
        <v>461</v>
      </c>
      <c r="N437" t="s">
        <v>462</v>
      </c>
      <c r="O437" t="s">
        <v>1282</v>
      </c>
    </row>
    <row r="438" spans="1:15" ht="12.75">
      <c r="A438">
        <v>22774677</v>
      </c>
      <c r="B438" t="s">
        <v>458</v>
      </c>
      <c r="C438" t="s">
        <v>395</v>
      </c>
      <c r="D438" t="s">
        <v>1807</v>
      </c>
      <c r="H438">
        <v>1864</v>
      </c>
      <c r="I438">
        <v>10</v>
      </c>
      <c r="K438">
        <v>1916</v>
      </c>
      <c r="L438" t="s">
        <v>463</v>
      </c>
      <c r="N438" t="s">
        <v>464</v>
      </c>
      <c r="O438" t="s">
        <v>1282</v>
      </c>
    </row>
    <row r="439" spans="1:15" ht="12.75">
      <c r="A439">
        <v>22774672</v>
      </c>
      <c r="B439" t="s">
        <v>458</v>
      </c>
      <c r="C439" t="s">
        <v>1279</v>
      </c>
      <c r="D439" t="s">
        <v>1895</v>
      </c>
      <c r="F439">
        <v>10</v>
      </c>
      <c r="G439">
        <v>18</v>
      </c>
      <c r="H439">
        <v>1834</v>
      </c>
      <c r="I439">
        <v>4</v>
      </c>
      <c r="J439">
        <v>15</v>
      </c>
      <c r="K439">
        <v>1909</v>
      </c>
      <c r="L439" t="s">
        <v>465</v>
      </c>
      <c r="N439" t="s">
        <v>466</v>
      </c>
      <c r="O439" t="s">
        <v>1282</v>
      </c>
    </row>
    <row r="440" spans="1:15" ht="12.75">
      <c r="A440">
        <v>22774676</v>
      </c>
      <c r="B440" t="s">
        <v>458</v>
      </c>
      <c r="C440" t="s">
        <v>467</v>
      </c>
      <c r="F440">
        <v>7</v>
      </c>
      <c r="G440">
        <v>14</v>
      </c>
      <c r="H440">
        <v>1804</v>
      </c>
      <c r="I440">
        <v>7</v>
      </c>
      <c r="J440">
        <v>5</v>
      </c>
      <c r="K440">
        <v>1881</v>
      </c>
      <c r="L440" t="s">
        <v>468</v>
      </c>
      <c r="N440" t="s">
        <v>469</v>
      </c>
      <c r="O440" t="s">
        <v>1282</v>
      </c>
    </row>
    <row r="441" spans="1:15" ht="12.75">
      <c r="A441">
        <v>22774678</v>
      </c>
      <c r="B441" t="s">
        <v>458</v>
      </c>
      <c r="C441" t="s">
        <v>470</v>
      </c>
      <c r="H441">
        <v>1840</v>
      </c>
      <c r="I441">
        <v>12</v>
      </c>
      <c r="J441">
        <v>16</v>
      </c>
      <c r="K441">
        <v>1922</v>
      </c>
      <c r="L441" t="s">
        <v>471</v>
      </c>
      <c r="N441" t="s">
        <v>472</v>
      </c>
      <c r="O441" t="s">
        <v>1282</v>
      </c>
    </row>
    <row r="442" spans="1:15" ht="12.75">
      <c r="A442">
        <v>22774674</v>
      </c>
      <c r="B442" t="s">
        <v>458</v>
      </c>
      <c r="C442" t="s">
        <v>473</v>
      </c>
      <c r="I442">
        <v>3</v>
      </c>
      <c r="J442">
        <v>26</v>
      </c>
      <c r="K442">
        <v>1868</v>
      </c>
      <c r="L442" t="s">
        <v>474</v>
      </c>
      <c r="N442" t="e">
        <f>--died at DOUGLAS</f>
        <v>#NAME?</v>
      </c>
      <c r="O442" t="s">
        <v>1272</v>
      </c>
    </row>
    <row r="443" spans="1:15" ht="12.75">
      <c r="A443">
        <v>22774679</v>
      </c>
      <c r="B443" t="s">
        <v>458</v>
      </c>
      <c r="C443" t="s">
        <v>50</v>
      </c>
      <c r="D443" t="s">
        <v>475</v>
      </c>
      <c r="H443">
        <v>1836</v>
      </c>
      <c r="I443">
        <v>5</v>
      </c>
      <c r="J443">
        <v>17</v>
      </c>
      <c r="K443">
        <v>1903</v>
      </c>
      <c r="L443" t="s">
        <v>476</v>
      </c>
      <c r="N443" t="s">
        <v>477</v>
      </c>
      <c r="O443" t="s">
        <v>1282</v>
      </c>
    </row>
    <row r="444" spans="1:15" ht="12.75">
      <c r="A444">
        <v>29373491</v>
      </c>
      <c r="B444" t="s">
        <v>458</v>
      </c>
      <c r="C444" t="s">
        <v>1545</v>
      </c>
      <c r="D444" t="s">
        <v>478</v>
      </c>
      <c r="F444">
        <v>11</v>
      </c>
      <c r="G444">
        <v>5</v>
      </c>
      <c r="H444">
        <v>1800</v>
      </c>
      <c r="I444">
        <v>5</v>
      </c>
      <c r="J444">
        <v>15</v>
      </c>
      <c r="K444">
        <v>1861</v>
      </c>
      <c r="O444" t="s">
        <v>1282</v>
      </c>
    </row>
    <row r="445" spans="1:15" ht="12.75">
      <c r="A445">
        <v>22774680</v>
      </c>
      <c r="B445" t="s">
        <v>479</v>
      </c>
      <c r="C445" t="s">
        <v>479</v>
      </c>
      <c r="I445">
        <v>12</v>
      </c>
      <c r="J445">
        <v>13</v>
      </c>
      <c r="K445">
        <v>1873</v>
      </c>
      <c r="L445" t="s">
        <v>480</v>
      </c>
      <c r="N445" t="e">
        <f>--died at DOUGLAS</f>
        <v>#NAME?</v>
      </c>
      <c r="O445" t="s">
        <v>1272</v>
      </c>
    </row>
    <row r="446" spans="1:15" ht="12.75">
      <c r="A446">
        <v>22775789</v>
      </c>
      <c r="B446" t="s">
        <v>481</v>
      </c>
      <c r="C446" t="s">
        <v>482</v>
      </c>
      <c r="E446" t="s">
        <v>483</v>
      </c>
      <c r="H446">
        <v>1922</v>
      </c>
      <c r="I446">
        <v>3</v>
      </c>
      <c r="J446">
        <v>19</v>
      </c>
      <c r="K446">
        <v>2003</v>
      </c>
      <c r="L446" t="s">
        <v>484</v>
      </c>
      <c r="N446" t="s">
        <v>485</v>
      </c>
      <c r="O446" t="s">
        <v>1282</v>
      </c>
    </row>
    <row r="447" spans="1:15" ht="12.75">
      <c r="A447">
        <v>22774681</v>
      </c>
      <c r="B447" t="s">
        <v>486</v>
      </c>
      <c r="C447" t="s">
        <v>487</v>
      </c>
      <c r="I447">
        <v>2</v>
      </c>
      <c r="J447">
        <v>26</v>
      </c>
      <c r="K447">
        <v>1969</v>
      </c>
      <c r="L447" t="s">
        <v>488</v>
      </c>
      <c r="N447" t="s">
        <v>489</v>
      </c>
      <c r="O447" t="s">
        <v>1272</v>
      </c>
    </row>
    <row r="448" spans="1:15" ht="12.75">
      <c r="A448">
        <v>22774682</v>
      </c>
      <c r="B448" t="s">
        <v>490</v>
      </c>
      <c r="C448" t="s">
        <v>491</v>
      </c>
      <c r="F448">
        <v>6</v>
      </c>
      <c r="G448">
        <v>17</v>
      </c>
      <c r="H448">
        <v>1901</v>
      </c>
      <c r="I448">
        <v>11</v>
      </c>
      <c r="J448">
        <v>17</v>
      </c>
      <c r="K448">
        <v>1974</v>
      </c>
      <c r="L448" t="s">
        <v>492</v>
      </c>
      <c r="N448" t="s">
        <v>493</v>
      </c>
      <c r="O448" t="s">
        <v>1282</v>
      </c>
    </row>
    <row r="449" spans="1:15" ht="12.75">
      <c r="A449">
        <v>29665977</v>
      </c>
      <c r="B449" t="s">
        <v>490</v>
      </c>
      <c r="C449" t="s">
        <v>374</v>
      </c>
      <c r="D449" t="s">
        <v>1760</v>
      </c>
      <c r="F449">
        <v>9</v>
      </c>
      <c r="G449">
        <v>1</v>
      </c>
      <c r="H449">
        <v>1914</v>
      </c>
      <c r="O449" t="s">
        <v>1282</v>
      </c>
    </row>
    <row r="450" spans="1:15" ht="12.75">
      <c r="A450">
        <v>22774684</v>
      </c>
      <c r="B450" t="s">
        <v>494</v>
      </c>
      <c r="C450" t="s">
        <v>495</v>
      </c>
      <c r="H450">
        <v>1840</v>
      </c>
      <c r="I450">
        <v>11</v>
      </c>
      <c r="J450">
        <v>24</v>
      </c>
      <c r="K450">
        <v>1905</v>
      </c>
      <c r="L450" t="s">
        <v>496</v>
      </c>
      <c r="N450" t="s">
        <v>497</v>
      </c>
      <c r="O450" t="s">
        <v>1282</v>
      </c>
    </row>
    <row r="451" spans="1:15" ht="12.75">
      <c r="A451">
        <v>22774683</v>
      </c>
      <c r="B451" t="s">
        <v>494</v>
      </c>
      <c r="C451" t="s">
        <v>1368</v>
      </c>
      <c r="H451">
        <v>1844</v>
      </c>
      <c r="I451">
        <v>12</v>
      </c>
      <c r="J451">
        <v>23</v>
      </c>
      <c r="K451">
        <v>1915</v>
      </c>
      <c r="L451" t="s">
        <v>498</v>
      </c>
      <c r="N451" t="e">
        <f>--died at BENTON HARBOR</f>
        <v>#NAME?</v>
      </c>
      <c r="O451" t="s">
        <v>1282</v>
      </c>
    </row>
    <row r="452" spans="1:15" ht="12.75">
      <c r="A452">
        <v>22774685</v>
      </c>
      <c r="B452" t="s">
        <v>499</v>
      </c>
      <c r="C452" t="s">
        <v>1332</v>
      </c>
      <c r="H452">
        <v>1910</v>
      </c>
      <c r="I452">
        <v>3</v>
      </c>
      <c r="J452">
        <v>13</v>
      </c>
      <c r="K452">
        <v>2004</v>
      </c>
      <c r="L452" t="s">
        <v>500</v>
      </c>
      <c r="N452" t="s">
        <v>501</v>
      </c>
      <c r="O452" t="s">
        <v>1282</v>
      </c>
    </row>
    <row r="453" spans="1:15" ht="12.75">
      <c r="A453">
        <v>22774689</v>
      </c>
      <c r="B453" t="s">
        <v>499</v>
      </c>
      <c r="C453" t="s">
        <v>1332</v>
      </c>
      <c r="E453" t="s">
        <v>502</v>
      </c>
      <c r="F453">
        <v>1</v>
      </c>
      <c r="G453">
        <v>17</v>
      </c>
      <c r="H453">
        <v>1881</v>
      </c>
      <c r="I453">
        <v>2</v>
      </c>
      <c r="J453">
        <v>17</v>
      </c>
      <c r="K453">
        <v>1948</v>
      </c>
      <c r="L453" t="s">
        <v>503</v>
      </c>
      <c r="N453" t="s">
        <v>504</v>
      </c>
      <c r="O453" t="s">
        <v>1282</v>
      </c>
    </row>
    <row r="454" spans="1:15" ht="12.75">
      <c r="A454">
        <v>22774687</v>
      </c>
      <c r="B454" t="s">
        <v>499</v>
      </c>
      <c r="C454" t="s">
        <v>195</v>
      </c>
      <c r="F454">
        <v>10</v>
      </c>
      <c r="G454">
        <v>11</v>
      </c>
      <c r="H454">
        <v>1911</v>
      </c>
      <c r="I454">
        <v>10</v>
      </c>
      <c r="J454">
        <v>28</v>
      </c>
      <c r="K454">
        <v>1998</v>
      </c>
      <c r="L454" t="s">
        <v>505</v>
      </c>
      <c r="N454" t="s">
        <v>1339</v>
      </c>
      <c r="O454" t="s">
        <v>1282</v>
      </c>
    </row>
    <row r="455" spans="1:15" ht="12.75">
      <c r="A455">
        <v>22774686</v>
      </c>
      <c r="B455" t="s">
        <v>499</v>
      </c>
      <c r="C455" t="s">
        <v>506</v>
      </c>
      <c r="H455">
        <v>1880</v>
      </c>
      <c r="I455">
        <v>10</v>
      </c>
      <c r="J455">
        <v>12</v>
      </c>
      <c r="K455">
        <v>1977</v>
      </c>
      <c r="L455" t="s">
        <v>507</v>
      </c>
      <c r="N455" t="e">
        <f>--died at SAUGATUCK</f>
        <v>#NAME?</v>
      </c>
      <c r="O455" t="s">
        <v>1282</v>
      </c>
    </row>
    <row r="456" spans="1:15" ht="12.75">
      <c r="A456">
        <v>22774688</v>
      </c>
      <c r="B456" t="s">
        <v>499</v>
      </c>
      <c r="C456" t="s">
        <v>508</v>
      </c>
      <c r="F456">
        <v>5</v>
      </c>
      <c r="G456">
        <v>8</v>
      </c>
      <c r="H456">
        <v>1869</v>
      </c>
      <c r="I456">
        <v>6</v>
      </c>
      <c r="J456">
        <v>21</v>
      </c>
      <c r="K456">
        <v>1954</v>
      </c>
      <c r="L456" t="s">
        <v>509</v>
      </c>
      <c r="N456" t="s">
        <v>510</v>
      </c>
      <c r="O456" t="s">
        <v>1282</v>
      </c>
    </row>
    <row r="457" spans="1:15" ht="12.75">
      <c r="A457">
        <v>22774690</v>
      </c>
      <c r="B457" t="s">
        <v>511</v>
      </c>
      <c r="C457" t="s">
        <v>512</v>
      </c>
      <c r="I457">
        <v>6</v>
      </c>
      <c r="J457">
        <v>11</v>
      </c>
      <c r="K457">
        <v>1912</v>
      </c>
      <c r="L457" t="s">
        <v>513</v>
      </c>
      <c r="N457" t="e">
        <f>--died at SAUGATUCK</f>
        <v>#NAME?</v>
      </c>
      <c r="O457" t="s">
        <v>1272</v>
      </c>
    </row>
    <row r="458" spans="1:15" ht="12.75">
      <c r="A458">
        <v>23362327</v>
      </c>
      <c r="B458" t="s">
        <v>511</v>
      </c>
      <c r="C458" t="s">
        <v>1945</v>
      </c>
      <c r="E458" t="s">
        <v>514</v>
      </c>
      <c r="F458">
        <v>2</v>
      </c>
      <c r="G458">
        <v>19</v>
      </c>
      <c r="H458">
        <v>1870</v>
      </c>
      <c r="I458">
        <v>12</v>
      </c>
      <c r="J458">
        <v>25</v>
      </c>
      <c r="K458">
        <v>1951</v>
      </c>
      <c r="O458" t="s">
        <v>1282</v>
      </c>
    </row>
    <row r="459" spans="1:15" ht="12.75">
      <c r="A459">
        <v>23098264</v>
      </c>
      <c r="B459" t="s">
        <v>511</v>
      </c>
      <c r="C459" t="s">
        <v>515</v>
      </c>
      <c r="D459" t="s">
        <v>516</v>
      </c>
      <c r="F459">
        <v>9</v>
      </c>
      <c r="G459">
        <v>30</v>
      </c>
      <c r="H459">
        <v>1875</v>
      </c>
      <c r="I459">
        <v>12</v>
      </c>
      <c r="J459">
        <v>22</v>
      </c>
      <c r="K459">
        <v>1924</v>
      </c>
      <c r="O459" t="s">
        <v>1282</v>
      </c>
    </row>
    <row r="460" spans="1:15" ht="12.75">
      <c r="A460">
        <v>22774692</v>
      </c>
      <c r="B460" t="s">
        <v>511</v>
      </c>
      <c r="C460" t="s">
        <v>1838</v>
      </c>
      <c r="D460" t="s">
        <v>1760</v>
      </c>
      <c r="F460">
        <v>5</v>
      </c>
      <c r="G460">
        <v>16</v>
      </c>
      <c r="H460">
        <v>1871</v>
      </c>
      <c r="I460">
        <v>1</v>
      </c>
      <c r="J460">
        <v>8</v>
      </c>
      <c r="K460">
        <v>1931</v>
      </c>
      <c r="L460" t="s">
        <v>517</v>
      </c>
      <c r="N460" t="s">
        <v>518</v>
      </c>
      <c r="O460" t="s">
        <v>1282</v>
      </c>
    </row>
    <row r="461" spans="1:15" ht="12.75">
      <c r="A461">
        <v>22774691</v>
      </c>
      <c r="B461" t="s">
        <v>511</v>
      </c>
      <c r="C461" t="s">
        <v>1419</v>
      </c>
      <c r="E461" t="s">
        <v>519</v>
      </c>
      <c r="F461">
        <v>2</v>
      </c>
      <c r="G461">
        <v>20</v>
      </c>
      <c r="H461">
        <v>1851</v>
      </c>
      <c r="I461">
        <v>8</v>
      </c>
      <c r="J461">
        <v>11</v>
      </c>
      <c r="K461">
        <v>1934</v>
      </c>
      <c r="L461" t="s">
        <v>520</v>
      </c>
      <c r="N461" t="s">
        <v>521</v>
      </c>
      <c r="O461" t="s">
        <v>1282</v>
      </c>
    </row>
    <row r="462" spans="1:15" ht="12.75">
      <c r="A462">
        <v>23151925</v>
      </c>
      <c r="B462" t="s">
        <v>511</v>
      </c>
      <c r="C462" t="s">
        <v>522</v>
      </c>
      <c r="D462" t="s">
        <v>523</v>
      </c>
      <c r="F462">
        <v>3</v>
      </c>
      <c r="G462">
        <v>22</v>
      </c>
      <c r="H462">
        <v>1840</v>
      </c>
      <c r="I462">
        <v>4</v>
      </c>
      <c r="J462">
        <v>13</v>
      </c>
      <c r="K462">
        <v>1915</v>
      </c>
      <c r="L462" t="s">
        <v>524</v>
      </c>
      <c r="O462" t="s">
        <v>1282</v>
      </c>
    </row>
    <row r="463" spans="1:15" ht="12.75">
      <c r="A463">
        <v>22774693</v>
      </c>
      <c r="B463" t="s">
        <v>511</v>
      </c>
      <c r="C463" t="s">
        <v>350</v>
      </c>
      <c r="I463">
        <v>2</v>
      </c>
      <c r="J463">
        <v>6</v>
      </c>
      <c r="K463">
        <v>1903</v>
      </c>
      <c r="L463" t="s">
        <v>525</v>
      </c>
      <c r="N463" t="s">
        <v>526</v>
      </c>
      <c r="O463" t="s">
        <v>1272</v>
      </c>
    </row>
    <row r="464" spans="1:15" ht="12.75">
      <c r="A464">
        <v>28811245</v>
      </c>
      <c r="B464" t="s">
        <v>527</v>
      </c>
      <c r="C464" t="s">
        <v>528</v>
      </c>
      <c r="D464" t="s">
        <v>1504</v>
      </c>
      <c r="F464">
        <v>1</v>
      </c>
      <c r="G464">
        <v>13</v>
      </c>
      <c r="H464">
        <v>1926</v>
      </c>
      <c r="I464">
        <v>2</v>
      </c>
      <c r="J464">
        <v>10</v>
      </c>
      <c r="K464">
        <v>1997</v>
      </c>
      <c r="O464" t="s">
        <v>1282</v>
      </c>
    </row>
    <row r="465" spans="1:15" ht="12.75">
      <c r="A465">
        <v>22774694</v>
      </c>
      <c r="B465" t="s">
        <v>529</v>
      </c>
      <c r="C465" t="s">
        <v>530</v>
      </c>
      <c r="I465">
        <v>10</v>
      </c>
      <c r="J465">
        <v>18</v>
      </c>
      <c r="K465">
        <v>2000</v>
      </c>
      <c r="L465" t="s">
        <v>531</v>
      </c>
      <c r="N465" t="s">
        <v>1339</v>
      </c>
      <c r="O465" t="s">
        <v>1272</v>
      </c>
    </row>
    <row r="466" spans="1:15" ht="12.75">
      <c r="A466">
        <v>23151926</v>
      </c>
      <c r="B466" t="s">
        <v>532</v>
      </c>
      <c r="C466" t="s">
        <v>528</v>
      </c>
      <c r="I466">
        <v>2</v>
      </c>
      <c r="J466">
        <v>25</v>
      </c>
      <c r="K466">
        <v>1969</v>
      </c>
      <c r="L466" t="s">
        <v>533</v>
      </c>
      <c r="N466" t="s">
        <v>534</v>
      </c>
      <c r="O466" t="s">
        <v>1272</v>
      </c>
    </row>
    <row r="467" spans="1:15" ht="12.75">
      <c r="A467">
        <v>22774695</v>
      </c>
      <c r="B467" t="s">
        <v>535</v>
      </c>
      <c r="C467" t="s">
        <v>536</v>
      </c>
      <c r="I467">
        <v>7</v>
      </c>
      <c r="J467">
        <v>15</v>
      </c>
      <c r="K467">
        <v>1966</v>
      </c>
      <c r="L467" t="s">
        <v>537</v>
      </c>
      <c r="N467" t="e">
        <f>-of STILLBORN died at SAUGATUCK TOWNSHIP</f>
        <v>#NAME?</v>
      </c>
      <c r="O467" t="s">
        <v>1272</v>
      </c>
    </row>
    <row r="468" spans="1:15" ht="12.75">
      <c r="A468">
        <v>22774698</v>
      </c>
      <c r="B468" t="s">
        <v>538</v>
      </c>
      <c r="C468" t="s">
        <v>539</v>
      </c>
      <c r="I468">
        <v>8</v>
      </c>
      <c r="J468">
        <v>11</v>
      </c>
      <c r="K468">
        <v>1917</v>
      </c>
      <c r="L468" t="s">
        <v>540</v>
      </c>
      <c r="N468" t="s">
        <v>1339</v>
      </c>
      <c r="O468" t="s">
        <v>1282</v>
      </c>
    </row>
    <row r="469" spans="1:15" ht="12.75">
      <c r="A469">
        <v>22774697</v>
      </c>
      <c r="B469" t="s">
        <v>538</v>
      </c>
      <c r="C469" t="s">
        <v>541</v>
      </c>
      <c r="D469" t="s">
        <v>1458</v>
      </c>
      <c r="E469" t="s">
        <v>542</v>
      </c>
      <c r="F469">
        <v>11</v>
      </c>
      <c r="G469">
        <v>19</v>
      </c>
      <c r="H469">
        <v>1868</v>
      </c>
      <c r="I469">
        <v>8</v>
      </c>
      <c r="J469">
        <v>28</v>
      </c>
      <c r="K469">
        <v>1942</v>
      </c>
      <c r="L469" t="s">
        <v>543</v>
      </c>
      <c r="N469" t="s">
        <v>1339</v>
      </c>
      <c r="O469" t="s">
        <v>1282</v>
      </c>
    </row>
    <row r="470" spans="1:15" ht="12.75">
      <c r="A470">
        <v>22774701</v>
      </c>
      <c r="B470" t="s">
        <v>544</v>
      </c>
      <c r="C470" t="s">
        <v>545</v>
      </c>
      <c r="I470">
        <v>3</v>
      </c>
      <c r="J470">
        <v>16</v>
      </c>
      <c r="K470">
        <v>1916</v>
      </c>
      <c r="L470" t="s">
        <v>546</v>
      </c>
      <c r="N470" t="s">
        <v>547</v>
      </c>
      <c r="O470" t="s">
        <v>1272</v>
      </c>
    </row>
    <row r="471" spans="1:15" ht="12.75">
      <c r="A471">
        <v>22774700</v>
      </c>
      <c r="B471" t="s">
        <v>544</v>
      </c>
      <c r="C471" t="s">
        <v>548</v>
      </c>
      <c r="I471">
        <v>4</v>
      </c>
      <c r="J471">
        <v>12</v>
      </c>
      <c r="K471">
        <v>1990</v>
      </c>
      <c r="L471" t="s">
        <v>1687</v>
      </c>
      <c r="N471" t="s">
        <v>1339</v>
      </c>
      <c r="O471" t="s">
        <v>1282</v>
      </c>
    </row>
    <row r="472" spans="1:15" ht="12.75">
      <c r="A472">
        <v>22774699</v>
      </c>
      <c r="B472" t="s">
        <v>544</v>
      </c>
      <c r="C472" t="s">
        <v>549</v>
      </c>
      <c r="F472">
        <v>8</v>
      </c>
      <c r="G472">
        <v>26</v>
      </c>
      <c r="H472">
        <v>1899</v>
      </c>
      <c r="I472">
        <v>3</v>
      </c>
      <c r="J472">
        <v>29</v>
      </c>
      <c r="K472">
        <v>1976</v>
      </c>
      <c r="L472" t="s">
        <v>1681</v>
      </c>
      <c r="N472" t="s">
        <v>550</v>
      </c>
      <c r="O472" t="s">
        <v>1282</v>
      </c>
    </row>
    <row r="473" spans="1:15" ht="12.75">
      <c r="A473">
        <v>22774707</v>
      </c>
      <c r="B473" t="s">
        <v>551</v>
      </c>
      <c r="C473" t="s">
        <v>552</v>
      </c>
      <c r="I473">
        <v>7</v>
      </c>
      <c r="J473">
        <v>22</v>
      </c>
      <c r="K473">
        <v>1876</v>
      </c>
      <c r="L473" t="s">
        <v>553</v>
      </c>
      <c r="N473" t="s">
        <v>554</v>
      </c>
      <c r="O473" t="s">
        <v>1272</v>
      </c>
    </row>
    <row r="474" spans="1:15" ht="12.75">
      <c r="A474">
        <v>22774705</v>
      </c>
      <c r="B474" t="s">
        <v>551</v>
      </c>
      <c r="C474" t="s">
        <v>1401</v>
      </c>
      <c r="I474">
        <v>8</v>
      </c>
      <c r="J474">
        <v>20</v>
      </c>
      <c r="K474">
        <v>1878</v>
      </c>
      <c r="L474" t="s">
        <v>555</v>
      </c>
      <c r="N474" t="s">
        <v>556</v>
      </c>
      <c r="O474" t="s">
        <v>1272</v>
      </c>
    </row>
    <row r="475" spans="1:15" ht="12.75">
      <c r="A475">
        <v>22774706</v>
      </c>
      <c r="B475" t="s">
        <v>551</v>
      </c>
      <c r="C475" t="s">
        <v>1401</v>
      </c>
      <c r="I475">
        <v>9</v>
      </c>
      <c r="J475">
        <v>11</v>
      </c>
      <c r="K475">
        <v>1879</v>
      </c>
      <c r="L475" t="s">
        <v>557</v>
      </c>
      <c r="N475" t="s">
        <v>558</v>
      </c>
      <c r="O475" t="s">
        <v>1272</v>
      </c>
    </row>
    <row r="476" spans="1:15" ht="12.75">
      <c r="A476">
        <v>22774708</v>
      </c>
      <c r="B476" t="s">
        <v>551</v>
      </c>
      <c r="C476" t="s">
        <v>231</v>
      </c>
      <c r="F476">
        <v>3</v>
      </c>
      <c r="G476">
        <v>19</v>
      </c>
      <c r="H476">
        <v>1843</v>
      </c>
      <c r="I476">
        <v>1</v>
      </c>
      <c r="J476">
        <v>31</v>
      </c>
      <c r="K476">
        <v>1882</v>
      </c>
      <c r="L476" t="s">
        <v>559</v>
      </c>
      <c r="N476" t="s">
        <v>560</v>
      </c>
      <c r="O476" t="s">
        <v>1282</v>
      </c>
    </row>
    <row r="477" spans="1:15" ht="12.75">
      <c r="A477">
        <v>22774702</v>
      </c>
      <c r="B477" t="s">
        <v>551</v>
      </c>
      <c r="C477" t="s">
        <v>561</v>
      </c>
      <c r="I477">
        <v>11</v>
      </c>
      <c r="J477">
        <v>3</v>
      </c>
      <c r="K477">
        <v>1873</v>
      </c>
      <c r="L477" t="s">
        <v>562</v>
      </c>
      <c r="N477" t="e">
        <f>--died at DOUGLAS</f>
        <v>#NAME?</v>
      </c>
      <c r="O477" t="s">
        <v>1272</v>
      </c>
    </row>
    <row r="478" spans="1:15" ht="12.75">
      <c r="A478">
        <v>22774703</v>
      </c>
      <c r="B478" t="s">
        <v>551</v>
      </c>
      <c r="C478" t="s">
        <v>561</v>
      </c>
      <c r="I478">
        <v>11</v>
      </c>
      <c r="J478">
        <v>3</v>
      </c>
      <c r="K478">
        <v>1873</v>
      </c>
      <c r="L478" t="s">
        <v>562</v>
      </c>
      <c r="N478" t="e">
        <f>--died at DOUGLAS</f>
        <v>#NAME?</v>
      </c>
      <c r="O478" t="s">
        <v>1272</v>
      </c>
    </row>
    <row r="479" spans="1:15" ht="12.75">
      <c r="A479">
        <v>22774704</v>
      </c>
      <c r="B479" t="s">
        <v>551</v>
      </c>
      <c r="C479" t="s">
        <v>561</v>
      </c>
      <c r="I479">
        <v>11</v>
      </c>
      <c r="J479">
        <v>3</v>
      </c>
      <c r="K479">
        <v>1873</v>
      </c>
      <c r="L479" t="s">
        <v>553</v>
      </c>
      <c r="N479" t="e">
        <f>--died at DOUGLAS</f>
        <v>#NAME?</v>
      </c>
      <c r="O479" t="s">
        <v>1272</v>
      </c>
    </row>
    <row r="480" spans="1:15" ht="12.75">
      <c r="A480">
        <v>22774710</v>
      </c>
      <c r="B480" t="s">
        <v>563</v>
      </c>
      <c r="C480" t="s">
        <v>564</v>
      </c>
      <c r="H480">
        <v>1884</v>
      </c>
      <c r="I480">
        <v>9</v>
      </c>
      <c r="J480">
        <v>5</v>
      </c>
      <c r="K480">
        <v>1884</v>
      </c>
      <c r="L480" t="s">
        <v>565</v>
      </c>
      <c r="N480" t="s">
        <v>566</v>
      </c>
      <c r="O480" t="s">
        <v>1282</v>
      </c>
    </row>
    <row r="481" spans="1:15" ht="12.75">
      <c r="A481">
        <v>22774709</v>
      </c>
      <c r="B481" t="s">
        <v>563</v>
      </c>
      <c r="C481" t="s">
        <v>567</v>
      </c>
      <c r="I481">
        <v>9</v>
      </c>
      <c r="J481">
        <v>9</v>
      </c>
      <c r="K481">
        <v>1886</v>
      </c>
      <c r="L481" t="s">
        <v>568</v>
      </c>
      <c r="N481" t="s">
        <v>569</v>
      </c>
      <c r="O481" t="s">
        <v>1282</v>
      </c>
    </row>
    <row r="482" spans="1:15" ht="12.75">
      <c r="A482">
        <v>22774712</v>
      </c>
      <c r="B482" t="s">
        <v>563</v>
      </c>
      <c r="C482" t="s">
        <v>567</v>
      </c>
      <c r="I482">
        <v>12</v>
      </c>
      <c r="J482">
        <v>20</v>
      </c>
      <c r="K482">
        <v>1884</v>
      </c>
      <c r="L482" t="s">
        <v>570</v>
      </c>
      <c r="N482" t="s">
        <v>571</v>
      </c>
      <c r="O482" t="s">
        <v>1282</v>
      </c>
    </row>
    <row r="483" spans="1:15" ht="12.75">
      <c r="A483">
        <v>22774711</v>
      </c>
      <c r="B483" t="s">
        <v>563</v>
      </c>
      <c r="C483" t="s">
        <v>572</v>
      </c>
      <c r="I483">
        <v>3</v>
      </c>
      <c r="J483">
        <v>31</v>
      </c>
      <c r="K483">
        <v>1883</v>
      </c>
      <c r="L483" t="s">
        <v>573</v>
      </c>
      <c r="N483" t="s">
        <v>574</v>
      </c>
      <c r="O483" t="s">
        <v>1272</v>
      </c>
    </row>
    <row r="484" spans="1:15" ht="12.75">
      <c r="A484">
        <v>22774715</v>
      </c>
      <c r="B484" t="s">
        <v>575</v>
      </c>
      <c r="C484" t="s">
        <v>1407</v>
      </c>
      <c r="F484">
        <v>11</v>
      </c>
      <c r="G484">
        <v>5</v>
      </c>
      <c r="H484">
        <v>1854</v>
      </c>
      <c r="I484">
        <v>9</v>
      </c>
      <c r="J484">
        <v>28</v>
      </c>
      <c r="K484">
        <v>1942</v>
      </c>
      <c r="L484" t="s">
        <v>576</v>
      </c>
      <c r="N484" t="s">
        <v>577</v>
      </c>
      <c r="O484" t="s">
        <v>1282</v>
      </c>
    </row>
    <row r="485" spans="1:15" ht="12.75">
      <c r="A485">
        <v>22774713</v>
      </c>
      <c r="B485" t="s">
        <v>575</v>
      </c>
      <c r="C485" t="s">
        <v>578</v>
      </c>
      <c r="I485">
        <v>5</v>
      </c>
      <c r="J485">
        <v>16</v>
      </c>
      <c r="K485">
        <v>1941</v>
      </c>
      <c r="L485" t="s">
        <v>579</v>
      </c>
      <c r="N485" t="s">
        <v>580</v>
      </c>
      <c r="O485" t="s">
        <v>1272</v>
      </c>
    </row>
    <row r="486" spans="1:15" ht="12.75">
      <c r="A486">
        <v>22774716</v>
      </c>
      <c r="B486" t="s">
        <v>575</v>
      </c>
      <c r="C486" t="s">
        <v>1419</v>
      </c>
      <c r="I486">
        <v>3</v>
      </c>
      <c r="J486">
        <v>23</v>
      </c>
      <c r="K486">
        <v>1934</v>
      </c>
      <c r="L486" t="s">
        <v>581</v>
      </c>
      <c r="N486" t="s">
        <v>582</v>
      </c>
      <c r="O486" t="s">
        <v>1282</v>
      </c>
    </row>
    <row r="487" spans="1:15" ht="12.75">
      <c r="A487">
        <v>28722430</v>
      </c>
      <c r="B487" t="s">
        <v>575</v>
      </c>
      <c r="C487" t="s">
        <v>583</v>
      </c>
      <c r="H487">
        <v>1890</v>
      </c>
      <c r="K487">
        <v>1891</v>
      </c>
      <c r="O487" t="s">
        <v>1282</v>
      </c>
    </row>
    <row r="488" spans="1:15" ht="12.75">
      <c r="A488">
        <v>22774717</v>
      </c>
      <c r="B488" t="s">
        <v>575</v>
      </c>
      <c r="C488" t="s">
        <v>584</v>
      </c>
      <c r="I488">
        <v>1</v>
      </c>
      <c r="J488">
        <v>10</v>
      </c>
      <c r="K488">
        <v>1939</v>
      </c>
      <c r="L488" t="s">
        <v>585</v>
      </c>
      <c r="N488" t="s">
        <v>586</v>
      </c>
      <c r="O488" t="s">
        <v>1282</v>
      </c>
    </row>
    <row r="489" spans="1:15" ht="12.75">
      <c r="A489">
        <v>22774714</v>
      </c>
      <c r="B489" t="s">
        <v>575</v>
      </c>
      <c r="C489" t="s">
        <v>587</v>
      </c>
      <c r="I489">
        <v>10</v>
      </c>
      <c r="J489">
        <v>31</v>
      </c>
      <c r="K489">
        <v>1970</v>
      </c>
      <c r="L489" t="s">
        <v>588</v>
      </c>
      <c r="N489" t="s">
        <v>589</v>
      </c>
      <c r="O489" t="s">
        <v>1272</v>
      </c>
    </row>
    <row r="490" spans="1:15" ht="12.75">
      <c r="A490">
        <v>22774720</v>
      </c>
      <c r="B490" t="s">
        <v>590</v>
      </c>
      <c r="C490" t="s">
        <v>1332</v>
      </c>
      <c r="D490" t="s">
        <v>1419</v>
      </c>
      <c r="E490" t="s">
        <v>591</v>
      </c>
      <c r="F490">
        <v>10</v>
      </c>
      <c r="G490">
        <v>9</v>
      </c>
      <c r="H490">
        <v>1863</v>
      </c>
      <c r="I490">
        <v>4</v>
      </c>
      <c r="J490">
        <v>26</v>
      </c>
      <c r="K490">
        <v>1949</v>
      </c>
      <c r="L490" t="s">
        <v>592</v>
      </c>
      <c r="N490" t="s">
        <v>593</v>
      </c>
      <c r="O490" t="s">
        <v>1282</v>
      </c>
    </row>
    <row r="491" spans="1:15" ht="12.75">
      <c r="A491">
        <v>22774719</v>
      </c>
      <c r="B491" t="s">
        <v>590</v>
      </c>
      <c r="C491" t="s">
        <v>594</v>
      </c>
      <c r="I491">
        <v>3</v>
      </c>
      <c r="J491">
        <v>14</v>
      </c>
      <c r="K491">
        <v>1924</v>
      </c>
      <c r="L491" t="s">
        <v>595</v>
      </c>
      <c r="N491" t="s">
        <v>596</v>
      </c>
      <c r="O491" t="s">
        <v>1282</v>
      </c>
    </row>
    <row r="492" spans="1:15" ht="12.75">
      <c r="A492">
        <v>22774718</v>
      </c>
      <c r="B492" t="s">
        <v>590</v>
      </c>
      <c r="C492" t="s">
        <v>597</v>
      </c>
      <c r="I492">
        <v>5</v>
      </c>
      <c r="J492">
        <v>10</v>
      </c>
      <c r="K492">
        <v>1937</v>
      </c>
      <c r="L492" t="s">
        <v>598</v>
      </c>
      <c r="N492" t="s">
        <v>599</v>
      </c>
      <c r="O492" t="s">
        <v>1282</v>
      </c>
    </row>
    <row r="493" spans="1:15" ht="12.75">
      <c r="A493">
        <v>23151927</v>
      </c>
      <c r="B493" t="s">
        <v>600</v>
      </c>
      <c r="C493" t="s">
        <v>601</v>
      </c>
      <c r="L493" t="s">
        <v>602</v>
      </c>
      <c r="N493" t="s">
        <v>603</v>
      </c>
      <c r="O493" t="s">
        <v>1272</v>
      </c>
    </row>
    <row r="494" spans="1:15" ht="12.75">
      <c r="A494">
        <v>22774721</v>
      </c>
      <c r="B494" t="s">
        <v>604</v>
      </c>
      <c r="C494" t="s">
        <v>2061</v>
      </c>
      <c r="I494">
        <v>5</v>
      </c>
      <c r="J494">
        <v>13</v>
      </c>
      <c r="K494">
        <v>1870</v>
      </c>
      <c r="L494" t="s">
        <v>605</v>
      </c>
      <c r="N494" t="e">
        <v>#NAME?</v>
      </c>
      <c r="O494" t="s">
        <v>1272</v>
      </c>
    </row>
    <row r="495" spans="1:15" ht="12.75">
      <c r="A495">
        <v>29554480</v>
      </c>
      <c r="B495" t="s">
        <v>606</v>
      </c>
      <c r="C495" t="s">
        <v>1332</v>
      </c>
      <c r="D495" t="s">
        <v>607</v>
      </c>
      <c r="I495">
        <v>12</v>
      </c>
      <c r="J495">
        <v>24</v>
      </c>
      <c r="K495">
        <v>1886</v>
      </c>
      <c r="M495" t="s">
        <v>608</v>
      </c>
      <c r="O495" t="s">
        <v>1282</v>
      </c>
    </row>
    <row r="496" spans="1:15" ht="12.75">
      <c r="A496">
        <v>22774724</v>
      </c>
      <c r="B496" t="s">
        <v>606</v>
      </c>
      <c r="C496" t="s">
        <v>1332</v>
      </c>
      <c r="D496" t="s">
        <v>231</v>
      </c>
      <c r="E496" t="s">
        <v>609</v>
      </c>
      <c r="F496">
        <v>3</v>
      </c>
      <c r="G496">
        <v>31</v>
      </c>
      <c r="H496">
        <v>1859</v>
      </c>
      <c r="I496">
        <v>1</v>
      </c>
      <c r="J496">
        <v>21</v>
      </c>
      <c r="K496">
        <v>1930</v>
      </c>
      <c r="L496" t="s">
        <v>610</v>
      </c>
      <c r="N496" t="s">
        <v>611</v>
      </c>
      <c r="O496" t="s">
        <v>1282</v>
      </c>
    </row>
    <row r="497" spans="1:15" ht="12.75">
      <c r="A497">
        <v>22774725</v>
      </c>
      <c r="B497" t="s">
        <v>606</v>
      </c>
      <c r="C497" t="s">
        <v>1350</v>
      </c>
      <c r="F497">
        <v>6</v>
      </c>
      <c r="G497">
        <v>16</v>
      </c>
      <c r="H497">
        <v>1880</v>
      </c>
      <c r="I497">
        <v>2</v>
      </c>
      <c r="J497">
        <v>4</v>
      </c>
      <c r="K497">
        <v>1934</v>
      </c>
      <c r="L497" t="s">
        <v>612</v>
      </c>
      <c r="N497" t="s">
        <v>613</v>
      </c>
      <c r="O497" t="s">
        <v>1282</v>
      </c>
    </row>
    <row r="498" spans="1:15" ht="12.75">
      <c r="A498">
        <v>22774722</v>
      </c>
      <c r="B498" t="s">
        <v>606</v>
      </c>
      <c r="C498" t="s">
        <v>614</v>
      </c>
      <c r="I498">
        <v>3</v>
      </c>
      <c r="J498">
        <v>25</v>
      </c>
      <c r="K498">
        <v>1886</v>
      </c>
      <c r="L498" t="s">
        <v>615</v>
      </c>
      <c r="N498" t="s">
        <v>616</v>
      </c>
      <c r="O498" t="s">
        <v>1282</v>
      </c>
    </row>
    <row r="499" spans="1:15" ht="12.75">
      <c r="A499">
        <v>22774723</v>
      </c>
      <c r="B499" t="s">
        <v>617</v>
      </c>
      <c r="C499" t="s">
        <v>1545</v>
      </c>
      <c r="F499">
        <v>5</v>
      </c>
      <c r="G499">
        <v>25</v>
      </c>
      <c r="H499">
        <v>1830</v>
      </c>
      <c r="I499">
        <v>6</v>
      </c>
      <c r="J499">
        <v>1</v>
      </c>
      <c r="K499">
        <v>1909</v>
      </c>
      <c r="L499" t="s">
        <v>618</v>
      </c>
      <c r="N499" t="s">
        <v>619</v>
      </c>
      <c r="O499" t="s">
        <v>1282</v>
      </c>
    </row>
    <row r="500" spans="1:15" ht="12.75">
      <c r="A500">
        <v>22774728</v>
      </c>
      <c r="B500" t="s">
        <v>620</v>
      </c>
      <c r="C500" t="s">
        <v>1551</v>
      </c>
      <c r="I500">
        <v>9</v>
      </c>
      <c r="J500">
        <v>26</v>
      </c>
      <c r="K500">
        <v>1878</v>
      </c>
      <c r="L500" t="s">
        <v>621</v>
      </c>
      <c r="N500" t="s">
        <v>622</v>
      </c>
      <c r="O500" t="s">
        <v>1282</v>
      </c>
    </row>
    <row r="501" spans="1:15" ht="12.75">
      <c r="A501">
        <v>29441500</v>
      </c>
      <c r="B501" t="s">
        <v>620</v>
      </c>
      <c r="C501" t="s">
        <v>623</v>
      </c>
      <c r="I501">
        <v>3</v>
      </c>
      <c r="J501">
        <v>29</v>
      </c>
      <c r="K501">
        <v>1879</v>
      </c>
      <c r="O501" t="s">
        <v>1282</v>
      </c>
    </row>
    <row r="502" spans="1:15" ht="12.75">
      <c r="A502">
        <v>22774727</v>
      </c>
      <c r="B502" t="s">
        <v>620</v>
      </c>
      <c r="C502" t="s">
        <v>624</v>
      </c>
      <c r="I502">
        <v>9</v>
      </c>
      <c r="J502">
        <v>23</v>
      </c>
      <c r="K502">
        <v>1873</v>
      </c>
      <c r="L502" t="s">
        <v>625</v>
      </c>
      <c r="N502" t="e">
        <f>-of TYPHOID FEVER died at DOUGLAS</f>
        <v>#NAME?</v>
      </c>
      <c r="O502" t="s">
        <v>1282</v>
      </c>
    </row>
    <row r="503" spans="1:15" ht="12.75">
      <c r="A503">
        <v>22774726</v>
      </c>
      <c r="B503" t="s">
        <v>620</v>
      </c>
      <c r="C503" t="s">
        <v>626</v>
      </c>
      <c r="H503">
        <v>1814</v>
      </c>
      <c r="I503">
        <v>8</v>
      </c>
      <c r="J503">
        <v>2</v>
      </c>
      <c r="K503">
        <v>1880</v>
      </c>
      <c r="L503" t="s">
        <v>627</v>
      </c>
      <c r="N503" t="s">
        <v>628</v>
      </c>
      <c r="O503" t="s">
        <v>1282</v>
      </c>
    </row>
    <row r="504" spans="1:15" ht="12.75">
      <c r="A504">
        <v>29963752</v>
      </c>
      <c r="B504" t="s">
        <v>629</v>
      </c>
      <c r="C504" t="s">
        <v>50</v>
      </c>
      <c r="D504" t="s">
        <v>630</v>
      </c>
      <c r="I504">
        <v>6</v>
      </c>
      <c r="J504">
        <v>17</v>
      </c>
      <c r="K504">
        <v>1987</v>
      </c>
      <c r="O504" t="s">
        <v>1282</v>
      </c>
    </row>
    <row r="505" spans="1:15" ht="12.75">
      <c r="A505">
        <v>22774729</v>
      </c>
      <c r="B505" t="s">
        <v>631</v>
      </c>
      <c r="C505" t="s">
        <v>1401</v>
      </c>
      <c r="I505">
        <v>6</v>
      </c>
      <c r="J505">
        <v>17</v>
      </c>
      <c r="K505">
        <v>1987</v>
      </c>
      <c r="L505" t="s">
        <v>632</v>
      </c>
      <c r="N505" t="e">
        <f>-of STILLBORN died at OTTAWA</f>
        <v>#NAME?</v>
      </c>
      <c r="O505" t="s">
        <v>1272</v>
      </c>
    </row>
    <row r="506" spans="1:15" ht="12.75">
      <c r="A506">
        <v>22774732</v>
      </c>
      <c r="B506" t="s">
        <v>633</v>
      </c>
      <c r="C506" t="s">
        <v>1868</v>
      </c>
      <c r="E506" t="s">
        <v>1655</v>
      </c>
      <c r="F506">
        <v>7</v>
      </c>
      <c r="G506">
        <v>3</v>
      </c>
      <c r="H506">
        <v>1876</v>
      </c>
      <c r="I506">
        <v>12</v>
      </c>
      <c r="J506">
        <v>11</v>
      </c>
      <c r="K506">
        <v>1949</v>
      </c>
      <c r="L506" t="s">
        <v>634</v>
      </c>
      <c r="N506" t="s">
        <v>635</v>
      </c>
      <c r="O506" t="s">
        <v>1282</v>
      </c>
    </row>
    <row r="507" spans="1:15" ht="12.75">
      <c r="A507">
        <v>22774731</v>
      </c>
      <c r="B507" t="s">
        <v>633</v>
      </c>
      <c r="C507" t="s">
        <v>636</v>
      </c>
      <c r="F507">
        <v>1</v>
      </c>
      <c r="G507">
        <v>16</v>
      </c>
      <c r="H507">
        <v>1871</v>
      </c>
      <c r="I507">
        <v>12</v>
      </c>
      <c r="J507">
        <v>18</v>
      </c>
      <c r="K507">
        <v>1947</v>
      </c>
      <c r="L507" t="s">
        <v>637</v>
      </c>
      <c r="N507" t="s">
        <v>638</v>
      </c>
      <c r="O507" t="s">
        <v>1282</v>
      </c>
    </row>
    <row r="508" spans="1:15" ht="12.75">
      <c r="A508">
        <v>22774733</v>
      </c>
      <c r="B508" t="s">
        <v>633</v>
      </c>
      <c r="C508" t="s">
        <v>181</v>
      </c>
      <c r="E508" t="s">
        <v>639</v>
      </c>
      <c r="F508">
        <v>11</v>
      </c>
      <c r="G508">
        <v>7</v>
      </c>
      <c r="H508">
        <v>1841</v>
      </c>
      <c r="I508">
        <v>6</v>
      </c>
      <c r="J508">
        <v>4</v>
      </c>
      <c r="K508">
        <v>1923</v>
      </c>
      <c r="L508" t="s">
        <v>640</v>
      </c>
      <c r="N508" t="s">
        <v>641</v>
      </c>
      <c r="O508" t="s">
        <v>1282</v>
      </c>
    </row>
    <row r="509" spans="1:15" ht="12.75">
      <c r="A509">
        <v>22774730</v>
      </c>
      <c r="B509" t="s">
        <v>633</v>
      </c>
      <c r="C509" t="s">
        <v>642</v>
      </c>
      <c r="F509">
        <v>10</v>
      </c>
      <c r="G509">
        <v>13</v>
      </c>
      <c r="H509">
        <v>1825</v>
      </c>
      <c r="I509">
        <v>10</v>
      </c>
      <c r="J509">
        <v>16</v>
      </c>
      <c r="K509">
        <v>1911</v>
      </c>
      <c r="L509" t="s">
        <v>643</v>
      </c>
      <c r="N509" t="s">
        <v>644</v>
      </c>
      <c r="O509" t="s">
        <v>1282</v>
      </c>
    </row>
    <row r="510" spans="1:15" ht="12.75">
      <c r="A510">
        <v>22774734</v>
      </c>
      <c r="B510" t="s">
        <v>645</v>
      </c>
      <c r="C510" t="s">
        <v>1446</v>
      </c>
      <c r="I510">
        <v>2</v>
      </c>
      <c r="J510">
        <v>13</v>
      </c>
      <c r="K510">
        <v>1938</v>
      </c>
      <c r="L510" t="s">
        <v>646</v>
      </c>
      <c r="N510" t="s">
        <v>2666</v>
      </c>
      <c r="O510" t="s">
        <v>1282</v>
      </c>
    </row>
    <row r="511" spans="1:15" ht="12.75">
      <c r="A511">
        <v>23357350</v>
      </c>
      <c r="B511" t="s">
        <v>2667</v>
      </c>
      <c r="C511" t="s">
        <v>1401</v>
      </c>
      <c r="I511">
        <v>5</v>
      </c>
      <c r="K511">
        <v>1896</v>
      </c>
      <c r="O511" t="s">
        <v>1272</v>
      </c>
    </row>
    <row r="512" spans="1:15" ht="12.75">
      <c r="A512">
        <v>22774740</v>
      </c>
      <c r="B512" t="s">
        <v>2667</v>
      </c>
      <c r="C512" t="s">
        <v>2668</v>
      </c>
      <c r="I512">
        <v>11</v>
      </c>
      <c r="J512">
        <v>21</v>
      </c>
      <c r="K512">
        <v>1936</v>
      </c>
      <c r="L512" t="s">
        <v>2669</v>
      </c>
      <c r="N512" t="s">
        <v>2670</v>
      </c>
      <c r="O512" t="s">
        <v>1272</v>
      </c>
    </row>
    <row r="513" spans="1:15" ht="12.75">
      <c r="A513">
        <v>22774736</v>
      </c>
      <c r="B513" t="s">
        <v>2667</v>
      </c>
      <c r="C513" t="s">
        <v>2671</v>
      </c>
      <c r="L513" t="s">
        <v>2672</v>
      </c>
      <c r="N513" t="s">
        <v>1339</v>
      </c>
      <c r="O513" t="s">
        <v>1272</v>
      </c>
    </row>
    <row r="514" spans="1:15" ht="12.75">
      <c r="A514">
        <v>22774737</v>
      </c>
      <c r="B514" t="s">
        <v>2667</v>
      </c>
      <c r="C514" t="s">
        <v>2673</v>
      </c>
      <c r="D514" t="s">
        <v>2674</v>
      </c>
      <c r="H514">
        <v>1870</v>
      </c>
      <c r="I514">
        <v>3</v>
      </c>
      <c r="J514">
        <v>11</v>
      </c>
      <c r="K514">
        <v>1873</v>
      </c>
      <c r="L514" t="s">
        <v>2675</v>
      </c>
      <c r="N514" t="e">
        <f>--died at DOUGLAS</f>
        <v>#NAME?</v>
      </c>
      <c r="O514" t="s">
        <v>1282</v>
      </c>
    </row>
    <row r="515" spans="1:15" ht="12.75">
      <c r="A515">
        <v>22774739</v>
      </c>
      <c r="B515" t="s">
        <v>2667</v>
      </c>
      <c r="C515" t="s">
        <v>1542</v>
      </c>
      <c r="H515">
        <v>1877</v>
      </c>
      <c r="I515">
        <v>9</v>
      </c>
      <c r="J515">
        <v>24</v>
      </c>
      <c r="K515">
        <v>1877</v>
      </c>
      <c r="L515" t="s">
        <v>2676</v>
      </c>
      <c r="N515" t="s">
        <v>2677</v>
      </c>
      <c r="O515" t="s">
        <v>1282</v>
      </c>
    </row>
    <row r="516" spans="1:15" ht="12.75">
      <c r="A516">
        <v>22774735</v>
      </c>
      <c r="B516" t="s">
        <v>2667</v>
      </c>
      <c r="C516" t="s">
        <v>2061</v>
      </c>
      <c r="L516" t="s">
        <v>2678</v>
      </c>
      <c r="N516" t="s">
        <v>1339</v>
      </c>
      <c r="O516" t="s">
        <v>1272</v>
      </c>
    </row>
    <row r="517" spans="1:15" ht="12.75">
      <c r="A517">
        <v>22774741</v>
      </c>
      <c r="B517" t="s">
        <v>2667</v>
      </c>
      <c r="C517" t="s">
        <v>2061</v>
      </c>
      <c r="D517" t="s">
        <v>2034</v>
      </c>
      <c r="F517">
        <v>4</v>
      </c>
      <c r="G517">
        <v>26</v>
      </c>
      <c r="H517">
        <v>1836</v>
      </c>
      <c r="I517">
        <v>11</v>
      </c>
      <c r="J517">
        <v>7</v>
      </c>
      <c r="K517">
        <v>1922</v>
      </c>
      <c r="L517" t="s">
        <v>2679</v>
      </c>
      <c r="N517" t="s">
        <v>2680</v>
      </c>
      <c r="O517" t="s">
        <v>1282</v>
      </c>
    </row>
    <row r="518" spans="1:15" ht="12.75">
      <c r="A518">
        <v>22774738</v>
      </c>
      <c r="B518" t="s">
        <v>2667</v>
      </c>
      <c r="C518" t="s">
        <v>2681</v>
      </c>
      <c r="D518" t="s">
        <v>2682</v>
      </c>
      <c r="F518">
        <v>5</v>
      </c>
      <c r="G518">
        <v>26</v>
      </c>
      <c r="H518">
        <v>1867</v>
      </c>
      <c r="I518">
        <v>11</v>
      </c>
      <c r="J518">
        <v>11</v>
      </c>
      <c r="K518">
        <v>1919</v>
      </c>
      <c r="L518" t="s">
        <v>2683</v>
      </c>
      <c r="N518" t="e">
        <f>--died at BUTTE,MONTANA</f>
        <v>#NAME?</v>
      </c>
      <c r="O518" t="s">
        <v>1282</v>
      </c>
    </row>
    <row r="519" spans="1:15" ht="12.75">
      <c r="A519">
        <v>22774742</v>
      </c>
      <c r="B519" t="s">
        <v>2667</v>
      </c>
      <c r="C519" t="s">
        <v>2684</v>
      </c>
      <c r="E519" t="s">
        <v>2685</v>
      </c>
      <c r="F519">
        <v>6</v>
      </c>
      <c r="G519">
        <v>9</v>
      </c>
      <c r="H519">
        <v>1837</v>
      </c>
      <c r="I519">
        <v>4</v>
      </c>
      <c r="J519">
        <v>30</v>
      </c>
      <c r="K519">
        <v>1924</v>
      </c>
      <c r="L519" t="s">
        <v>2686</v>
      </c>
      <c r="N519" t="s">
        <v>2687</v>
      </c>
      <c r="O519" t="s">
        <v>1282</v>
      </c>
    </row>
    <row r="520" spans="1:15" ht="12.75">
      <c r="A520">
        <v>29254483</v>
      </c>
      <c r="B520" t="s">
        <v>2688</v>
      </c>
      <c r="C520" t="s">
        <v>2689</v>
      </c>
      <c r="D520" t="s">
        <v>2690</v>
      </c>
      <c r="O520" t="s">
        <v>1282</v>
      </c>
    </row>
    <row r="521" spans="1:15" ht="12.75">
      <c r="A521">
        <v>22774743</v>
      </c>
      <c r="B521" t="s">
        <v>2691</v>
      </c>
      <c r="C521" t="s">
        <v>2692</v>
      </c>
      <c r="D521" t="s">
        <v>1720</v>
      </c>
      <c r="E521" t="s">
        <v>2690</v>
      </c>
      <c r="F521">
        <v>8</v>
      </c>
      <c r="G521">
        <v>8</v>
      </c>
      <c r="H521">
        <v>1869</v>
      </c>
      <c r="I521">
        <v>1</v>
      </c>
      <c r="J521">
        <v>21</v>
      </c>
      <c r="K521">
        <v>1923</v>
      </c>
      <c r="L521" t="s">
        <v>2693</v>
      </c>
      <c r="N521" t="s">
        <v>2694</v>
      </c>
      <c r="O521" t="s">
        <v>1272</v>
      </c>
    </row>
    <row r="522" spans="1:15" ht="12.75">
      <c r="A522">
        <v>29666155</v>
      </c>
      <c r="B522" t="s">
        <v>2695</v>
      </c>
      <c r="C522" t="s">
        <v>1467</v>
      </c>
      <c r="D522" t="s">
        <v>1807</v>
      </c>
      <c r="F522">
        <v>9</v>
      </c>
      <c r="G522">
        <v>6</v>
      </c>
      <c r="H522">
        <v>1936</v>
      </c>
      <c r="I522">
        <v>2</v>
      </c>
      <c r="J522">
        <v>7</v>
      </c>
      <c r="K522">
        <v>2008</v>
      </c>
      <c r="O522" t="s">
        <v>1282</v>
      </c>
    </row>
    <row r="523" spans="1:15" ht="12.75">
      <c r="A523">
        <v>23151928</v>
      </c>
      <c r="B523" t="s">
        <v>2695</v>
      </c>
      <c r="C523" t="s">
        <v>2696</v>
      </c>
      <c r="F523">
        <v>12</v>
      </c>
      <c r="G523">
        <v>3</v>
      </c>
      <c r="H523">
        <v>1933</v>
      </c>
      <c r="I523">
        <v>5</v>
      </c>
      <c r="J523">
        <v>12</v>
      </c>
      <c r="K523">
        <v>2005</v>
      </c>
      <c r="L523" t="s">
        <v>2697</v>
      </c>
      <c r="N523" t="s">
        <v>2698</v>
      </c>
      <c r="O523" t="s">
        <v>1282</v>
      </c>
    </row>
    <row r="524" spans="1:15" ht="12.75">
      <c r="A524">
        <v>22774745</v>
      </c>
      <c r="B524" t="s">
        <v>2699</v>
      </c>
      <c r="C524" t="s">
        <v>2700</v>
      </c>
      <c r="E524" t="s">
        <v>2701</v>
      </c>
      <c r="F524">
        <v>1</v>
      </c>
      <c r="G524">
        <v>22</v>
      </c>
      <c r="H524">
        <v>1871</v>
      </c>
      <c r="I524">
        <v>8</v>
      </c>
      <c r="J524">
        <v>6</v>
      </c>
      <c r="K524">
        <v>1948</v>
      </c>
      <c r="L524" t="s">
        <v>2702</v>
      </c>
      <c r="M524" t="s">
        <v>2703</v>
      </c>
      <c r="N524" t="s">
        <v>2704</v>
      </c>
      <c r="O524" t="s">
        <v>1282</v>
      </c>
    </row>
    <row r="525" spans="1:15" ht="12.75">
      <c r="A525">
        <v>22774744</v>
      </c>
      <c r="B525" t="s">
        <v>2699</v>
      </c>
      <c r="C525" t="s">
        <v>50</v>
      </c>
      <c r="F525">
        <v>6</v>
      </c>
      <c r="G525">
        <v>30</v>
      </c>
      <c r="H525">
        <v>1865</v>
      </c>
      <c r="I525">
        <v>8</v>
      </c>
      <c r="J525">
        <v>19</v>
      </c>
      <c r="K525">
        <v>1938</v>
      </c>
      <c r="L525" t="s">
        <v>2705</v>
      </c>
      <c r="N525" t="s">
        <v>1339</v>
      </c>
      <c r="O525" t="s">
        <v>1282</v>
      </c>
    </row>
    <row r="526" spans="1:15" ht="12.75">
      <c r="A526">
        <v>22774752</v>
      </c>
      <c r="B526" t="s">
        <v>1362</v>
      </c>
      <c r="C526" t="s">
        <v>231</v>
      </c>
      <c r="E526" t="s">
        <v>2706</v>
      </c>
      <c r="F526">
        <v>3</v>
      </c>
      <c r="G526">
        <v>13</v>
      </c>
      <c r="H526">
        <v>1840</v>
      </c>
      <c r="I526">
        <v>10</v>
      </c>
      <c r="J526">
        <v>19</v>
      </c>
      <c r="K526">
        <v>1918</v>
      </c>
      <c r="L526" t="s">
        <v>2707</v>
      </c>
      <c r="N526" t="s">
        <v>2708</v>
      </c>
      <c r="O526" t="s">
        <v>1272</v>
      </c>
    </row>
    <row r="527" spans="1:15" ht="12.75">
      <c r="A527">
        <v>22774751</v>
      </c>
      <c r="B527" t="s">
        <v>1362</v>
      </c>
      <c r="C527" t="s">
        <v>2709</v>
      </c>
      <c r="I527">
        <v>6</v>
      </c>
      <c r="J527">
        <v>10</v>
      </c>
      <c r="K527">
        <v>1891</v>
      </c>
      <c r="L527" t="s">
        <v>2710</v>
      </c>
      <c r="N527" t="s">
        <v>2711</v>
      </c>
      <c r="O527" t="s">
        <v>1272</v>
      </c>
    </row>
    <row r="528" spans="1:15" ht="12.75">
      <c r="A528">
        <v>22774749</v>
      </c>
      <c r="B528" t="s">
        <v>1362</v>
      </c>
      <c r="C528" t="s">
        <v>528</v>
      </c>
      <c r="F528">
        <v>3</v>
      </c>
      <c r="G528">
        <v>16</v>
      </c>
      <c r="H528">
        <v>1864</v>
      </c>
      <c r="I528">
        <v>5</v>
      </c>
      <c r="J528">
        <v>5</v>
      </c>
      <c r="K528">
        <v>1940</v>
      </c>
      <c r="L528" t="s">
        <v>2712</v>
      </c>
      <c r="N528" t="s">
        <v>2713</v>
      </c>
      <c r="O528" t="s">
        <v>1272</v>
      </c>
    </row>
    <row r="529" spans="1:15" ht="12.75">
      <c r="A529">
        <v>22774750</v>
      </c>
      <c r="B529" t="s">
        <v>1362</v>
      </c>
      <c r="C529" t="s">
        <v>2714</v>
      </c>
      <c r="I529">
        <v>7</v>
      </c>
      <c r="J529">
        <v>26</v>
      </c>
      <c r="K529">
        <v>1893</v>
      </c>
      <c r="L529" t="s">
        <v>2715</v>
      </c>
      <c r="N529" t="s">
        <v>2716</v>
      </c>
      <c r="O529" t="s">
        <v>1272</v>
      </c>
    </row>
    <row r="530" spans="1:15" ht="12.75">
      <c r="A530">
        <v>22774746</v>
      </c>
      <c r="B530" t="s">
        <v>1362</v>
      </c>
      <c r="C530" t="s">
        <v>2717</v>
      </c>
      <c r="D530" t="s">
        <v>1566</v>
      </c>
      <c r="F530">
        <v>12</v>
      </c>
      <c r="G530">
        <v>14</v>
      </c>
      <c r="H530">
        <v>1909</v>
      </c>
      <c r="I530">
        <v>3</v>
      </c>
      <c r="J530">
        <v>29</v>
      </c>
      <c r="K530">
        <v>1910</v>
      </c>
      <c r="L530" t="s">
        <v>2718</v>
      </c>
      <c r="N530" t="e">
        <f>-of ACUTE INDIGESTION died at DOUGLAS</f>
        <v>#NAME?</v>
      </c>
      <c r="O530" t="s">
        <v>1272</v>
      </c>
    </row>
    <row r="531" spans="1:15" ht="12.75">
      <c r="A531">
        <v>22774753</v>
      </c>
      <c r="B531" t="s">
        <v>1362</v>
      </c>
      <c r="C531" t="s">
        <v>2719</v>
      </c>
      <c r="I531">
        <v>11</v>
      </c>
      <c r="J531">
        <v>3</v>
      </c>
      <c r="K531">
        <v>1899</v>
      </c>
      <c r="L531" t="s">
        <v>2720</v>
      </c>
      <c r="N531" t="s">
        <v>2721</v>
      </c>
      <c r="O531" t="s">
        <v>1272</v>
      </c>
    </row>
    <row r="532" spans="1:15" ht="12.75">
      <c r="A532">
        <v>22774748</v>
      </c>
      <c r="B532" t="s">
        <v>1362</v>
      </c>
      <c r="C532" t="s">
        <v>1482</v>
      </c>
      <c r="E532" t="s">
        <v>1624</v>
      </c>
      <c r="F532">
        <v>12</v>
      </c>
      <c r="G532">
        <v>27</v>
      </c>
      <c r="H532">
        <v>1865</v>
      </c>
      <c r="I532">
        <v>10</v>
      </c>
      <c r="J532">
        <v>26</v>
      </c>
      <c r="K532">
        <v>1946</v>
      </c>
      <c r="L532" t="s">
        <v>2722</v>
      </c>
      <c r="N532" t="s">
        <v>2723</v>
      </c>
      <c r="O532" t="s">
        <v>1272</v>
      </c>
    </row>
    <row r="533" spans="1:15" ht="12.75">
      <c r="A533">
        <v>22774754</v>
      </c>
      <c r="B533" t="s">
        <v>1362</v>
      </c>
      <c r="C533" t="s">
        <v>1545</v>
      </c>
      <c r="I533">
        <v>9</v>
      </c>
      <c r="J533">
        <v>7</v>
      </c>
      <c r="K533">
        <v>1896</v>
      </c>
      <c r="L533" t="s">
        <v>2724</v>
      </c>
      <c r="N533" t="s">
        <v>2725</v>
      </c>
      <c r="O533" t="s">
        <v>1282</v>
      </c>
    </row>
    <row r="534" spans="1:15" ht="12.75">
      <c r="A534">
        <v>22774755</v>
      </c>
      <c r="B534" t="s">
        <v>2726</v>
      </c>
      <c r="C534" t="s">
        <v>1680</v>
      </c>
      <c r="D534" t="s">
        <v>1458</v>
      </c>
      <c r="F534">
        <v>11</v>
      </c>
      <c r="G534">
        <v>14</v>
      </c>
      <c r="H534">
        <v>1921</v>
      </c>
      <c r="I534">
        <v>1</v>
      </c>
      <c r="J534">
        <v>21</v>
      </c>
      <c r="K534">
        <v>1998</v>
      </c>
      <c r="L534" t="s">
        <v>2727</v>
      </c>
      <c r="N534" t="s">
        <v>2728</v>
      </c>
      <c r="O534" t="s">
        <v>1282</v>
      </c>
    </row>
    <row r="535" spans="1:15" ht="12.75">
      <c r="A535">
        <v>23151929</v>
      </c>
      <c r="B535" t="s">
        <v>2729</v>
      </c>
      <c r="C535" t="s">
        <v>1570</v>
      </c>
      <c r="E535" t="s">
        <v>2730</v>
      </c>
      <c r="H535">
        <v>1835</v>
      </c>
      <c r="I535">
        <v>2</v>
      </c>
      <c r="J535">
        <v>19</v>
      </c>
      <c r="K535">
        <v>1914</v>
      </c>
      <c r="L535" t="s">
        <v>2731</v>
      </c>
      <c r="N535" t="s">
        <v>2732</v>
      </c>
      <c r="O535" t="s">
        <v>1282</v>
      </c>
    </row>
    <row r="536" spans="1:15" ht="12.75">
      <c r="A536">
        <v>22774759</v>
      </c>
      <c r="B536" t="s">
        <v>2729</v>
      </c>
      <c r="C536" t="s">
        <v>2030</v>
      </c>
      <c r="F536">
        <v>8</v>
      </c>
      <c r="G536">
        <v>18</v>
      </c>
      <c r="H536">
        <v>1862</v>
      </c>
      <c r="I536">
        <v>12</v>
      </c>
      <c r="J536">
        <v>31</v>
      </c>
      <c r="K536">
        <v>1943</v>
      </c>
      <c r="L536" t="s">
        <v>2733</v>
      </c>
      <c r="N536" t="s">
        <v>2734</v>
      </c>
      <c r="O536" t="s">
        <v>1272</v>
      </c>
    </row>
    <row r="537" spans="1:15" ht="12.75">
      <c r="A537">
        <v>22774756</v>
      </c>
      <c r="B537" t="s">
        <v>2729</v>
      </c>
      <c r="C537" t="s">
        <v>2735</v>
      </c>
      <c r="H537">
        <v>1825</v>
      </c>
      <c r="I537">
        <v>9</v>
      </c>
      <c r="J537">
        <v>30</v>
      </c>
      <c r="K537">
        <v>1905</v>
      </c>
      <c r="L537" t="s">
        <v>2736</v>
      </c>
      <c r="N537" t="e">
        <f>-of ACCIDENTAL DROWNING died at SAUGATUCK TOWNSHIP</f>
        <v>#NAME?</v>
      </c>
      <c r="O537" t="s">
        <v>1282</v>
      </c>
    </row>
    <row r="538" spans="1:15" ht="12.75">
      <c r="A538">
        <v>22774760</v>
      </c>
      <c r="B538" t="s">
        <v>591</v>
      </c>
      <c r="C538" t="s">
        <v>541</v>
      </c>
      <c r="H538">
        <v>1864</v>
      </c>
      <c r="I538">
        <v>3</v>
      </c>
      <c r="J538">
        <v>24</v>
      </c>
      <c r="K538">
        <v>1955</v>
      </c>
      <c r="L538" t="s">
        <v>2737</v>
      </c>
      <c r="N538" t="s">
        <v>2738</v>
      </c>
      <c r="O538" t="s">
        <v>1282</v>
      </c>
    </row>
    <row r="539" spans="1:15" ht="12.75">
      <c r="A539">
        <v>22774762</v>
      </c>
      <c r="B539" t="s">
        <v>591</v>
      </c>
      <c r="C539" t="s">
        <v>2739</v>
      </c>
      <c r="H539">
        <v>1911</v>
      </c>
      <c r="I539">
        <v>9</v>
      </c>
      <c r="J539">
        <v>16</v>
      </c>
      <c r="K539">
        <v>1979</v>
      </c>
      <c r="L539" t="s">
        <v>2740</v>
      </c>
      <c r="N539" t="s">
        <v>2741</v>
      </c>
      <c r="O539" t="s">
        <v>1282</v>
      </c>
    </row>
    <row r="540" spans="1:15" ht="12.75">
      <c r="A540">
        <v>22774763</v>
      </c>
      <c r="B540" t="s">
        <v>591</v>
      </c>
      <c r="C540" t="s">
        <v>2742</v>
      </c>
      <c r="F540">
        <v>1</v>
      </c>
      <c r="G540">
        <v>4</v>
      </c>
      <c r="H540">
        <v>1873</v>
      </c>
      <c r="I540">
        <v>9</v>
      </c>
      <c r="J540">
        <v>13</v>
      </c>
      <c r="K540">
        <v>1936</v>
      </c>
      <c r="L540" t="s">
        <v>2743</v>
      </c>
      <c r="N540" t="s">
        <v>2744</v>
      </c>
      <c r="O540" t="s">
        <v>1282</v>
      </c>
    </row>
    <row r="541" spans="1:15" ht="12.75">
      <c r="A541">
        <v>23499040</v>
      </c>
      <c r="B541" t="s">
        <v>591</v>
      </c>
      <c r="C541" t="s">
        <v>2061</v>
      </c>
      <c r="D541" t="s">
        <v>2745</v>
      </c>
      <c r="F541">
        <v>12</v>
      </c>
      <c r="G541">
        <v>31</v>
      </c>
      <c r="H541">
        <v>1856</v>
      </c>
      <c r="I541">
        <v>2</v>
      </c>
      <c r="J541">
        <v>3</v>
      </c>
      <c r="K541">
        <v>1916</v>
      </c>
      <c r="O541" t="s">
        <v>1282</v>
      </c>
    </row>
    <row r="542" spans="1:15" ht="12.75">
      <c r="A542">
        <v>22774764</v>
      </c>
      <c r="B542" t="s">
        <v>591</v>
      </c>
      <c r="C542" t="s">
        <v>2746</v>
      </c>
      <c r="D542" t="s">
        <v>1376</v>
      </c>
      <c r="H542">
        <v>1950</v>
      </c>
      <c r="I542">
        <v>10</v>
      </c>
      <c r="J542">
        <v>23</v>
      </c>
      <c r="K542">
        <v>1954</v>
      </c>
      <c r="L542" t="s">
        <v>2747</v>
      </c>
      <c r="N542" t="s">
        <v>2748</v>
      </c>
      <c r="O542" t="s">
        <v>1282</v>
      </c>
    </row>
    <row r="543" spans="1:15" ht="12.75">
      <c r="A543">
        <v>22774765</v>
      </c>
      <c r="B543" t="s">
        <v>591</v>
      </c>
      <c r="C543" t="s">
        <v>1482</v>
      </c>
      <c r="H543">
        <v>1831</v>
      </c>
      <c r="I543">
        <v>10</v>
      </c>
      <c r="J543">
        <v>13</v>
      </c>
      <c r="K543">
        <v>1900</v>
      </c>
      <c r="L543" t="s">
        <v>2749</v>
      </c>
      <c r="N543" t="s">
        <v>2750</v>
      </c>
      <c r="O543" t="s">
        <v>1282</v>
      </c>
    </row>
    <row r="544" spans="1:15" ht="12.75">
      <c r="A544">
        <v>22774761</v>
      </c>
      <c r="B544" t="s">
        <v>591</v>
      </c>
      <c r="C544" t="s">
        <v>2751</v>
      </c>
      <c r="H544">
        <v>1907</v>
      </c>
      <c r="I544">
        <v>9</v>
      </c>
      <c r="J544">
        <v>22</v>
      </c>
      <c r="K544">
        <v>1975</v>
      </c>
      <c r="L544" t="s">
        <v>2752</v>
      </c>
      <c r="N544" t="s">
        <v>2753</v>
      </c>
      <c r="O544" t="s">
        <v>1282</v>
      </c>
    </row>
    <row r="545" spans="1:15" ht="12.75">
      <c r="A545">
        <v>22774766</v>
      </c>
      <c r="B545" t="s">
        <v>591</v>
      </c>
      <c r="C545" t="s">
        <v>1741</v>
      </c>
      <c r="I545">
        <v>8</v>
      </c>
      <c r="J545">
        <v>9</v>
      </c>
      <c r="K545">
        <v>1900</v>
      </c>
      <c r="L545" t="s">
        <v>2754</v>
      </c>
      <c r="N545" t="s">
        <v>2755</v>
      </c>
      <c r="O545" t="s">
        <v>1282</v>
      </c>
    </row>
    <row r="546" spans="1:15" ht="12.75">
      <c r="A546">
        <v>22774767</v>
      </c>
      <c r="B546" t="s">
        <v>2756</v>
      </c>
      <c r="C546" t="s">
        <v>2757</v>
      </c>
      <c r="H546">
        <v>1921</v>
      </c>
      <c r="I546">
        <v>8</v>
      </c>
      <c r="J546">
        <v>21</v>
      </c>
      <c r="K546">
        <v>1963</v>
      </c>
      <c r="L546" t="s">
        <v>2758</v>
      </c>
      <c r="N546" t="s">
        <v>2759</v>
      </c>
      <c r="O546" t="s">
        <v>1282</v>
      </c>
    </row>
    <row r="547" spans="1:15" ht="12.75">
      <c r="A547">
        <v>22774768</v>
      </c>
      <c r="B547" t="s">
        <v>2760</v>
      </c>
      <c r="C547" t="s">
        <v>346</v>
      </c>
      <c r="I547">
        <v>4</v>
      </c>
      <c r="J547">
        <v>7</v>
      </c>
      <c r="K547">
        <v>1871</v>
      </c>
      <c r="L547" t="s">
        <v>2761</v>
      </c>
      <c r="N547" t="e">
        <f>--died at DOUGLAS</f>
        <v>#NAME?</v>
      </c>
      <c r="O547" t="s">
        <v>1282</v>
      </c>
    </row>
    <row r="548" spans="1:15" ht="12.75">
      <c r="A548">
        <v>22774769</v>
      </c>
      <c r="B548" t="s">
        <v>2760</v>
      </c>
      <c r="C548" t="s">
        <v>2762</v>
      </c>
      <c r="H548">
        <v>1895</v>
      </c>
      <c r="I548">
        <v>7</v>
      </c>
      <c r="J548">
        <v>18</v>
      </c>
      <c r="K548">
        <v>1983</v>
      </c>
      <c r="L548" t="s">
        <v>2763</v>
      </c>
      <c r="N548" t="e">
        <f>--died at ST. JOSEPH HOSPITAL</f>
        <v>#NAME?</v>
      </c>
      <c r="O548" t="s">
        <v>1282</v>
      </c>
    </row>
    <row r="549" spans="1:15" ht="12.75">
      <c r="A549">
        <v>22774770</v>
      </c>
      <c r="B549" t="s">
        <v>2760</v>
      </c>
      <c r="C549" t="s">
        <v>2764</v>
      </c>
      <c r="I549">
        <v>5</v>
      </c>
      <c r="J549">
        <v>14</v>
      </c>
      <c r="K549">
        <v>1925</v>
      </c>
      <c r="L549" t="s">
        <v>2765</v>
      </c>
      <c r="N549" t="s">
        <v>2766</v>
      </c>
      <c r="O549" t="s">
        <v>1272</v>
      </c>
    </row>
    <row r="550" spans="1:15" ht="12.75">
      <c r="A550">
        <v>22774771</v>
      </c>
      <c r="B550" t="s">
        <v>2760</v>
      </c>
      <c r="C550" t="s">
        <v>2767</v>
      </c>
      <c r="H550">
        <v>1903</v>
      </c>
      <c r="I550">
        <v>5</v>
      </c>
      <c r="J550">
        <v>20</v>
      </c>
      <c r="K550">
        <v>1980</v>
      </c>
      <c r="L550" t="s">
        <v>2768</v>
      </c>
      <c r="N550" t="s">
        <v>2769</v>
      </c>
      <c r="O550" t="s">
        <v>1282</v>
      </c>
    </row>
    <row r="551" spans="1:15" ht="12.75">
      <c r="A551">
        <v>22774772</v>
      </c>
      <c r="B551" t="s">
        <v>2770</v>
      </c>
      <c r="C551" t="s">
        <v>2771</v>
      </c>
      <c r="I551">
        <v>4</v>
      </c>
      <c r="J551">
        <v>5</v>
      </c>
      <c r="K551">
        <v>1888</v>
      </c>
      <c r="L551" t="s">
        <v>2772</v>
      </c>
      <c r="N551" t="s">
        <v>2773</v>
      </c>
      <c r="O551" t="s">
        <v>1272</v>
      </c>
    </row>
    <row r="552" spans="1:15" ht="12.75">
      <c r="A552">
        <v>22774773</v>
      </c>
      <c r="B552" t="s">
        <v>2774</v>
      </c>
      <c r="C552" t="s">
        <v>1407</v>
      </c>
      <c r="I552">
        <v>9</v>
      </c>
      <c r="J552">
        <v>6</v>
      </c>
      <c r="K552">
        <v>1883</v>
      </c>
      <c r="L552" t="s">
        <v>2775</v>
      </c>
      <c r="N552" t="s">
        <v>2776</v>
      </c>
      <c r="O552" t="s">
        <v>1272</v>
      </c>
    </row>
    <row r="553" spans="1:15" ht="12.75">
      <c r="A553">
        <v>23959989</v>
      </c>
      <c r="B553" t="s">
        <v>478</v>
      </c>
      <c r="C553" t="s">
        <v>2777</v>
      </c>
      <c r="D553" t="s">
        <v>206</v>
      </c>
      <c r="I553">
        <v>3</v>
      </c>
      <c r="J553">
        <v>17</v>
      </c>
      <c r="K553">
        <v>2006</v>
      </c>
      <c r="O553" t="s">
        <v>1282</v>
      </c>
    </row>
    <row r="554" spans="1:15" ht="12.75">
      <c r="A554">
        <v>22774774</v>
      </c>
      <c r="B554" t="s">
        <v>478</v>
      </c>
      <c r="C554" t="s">
        <v>2778</v>
      </c>
      <c r="H554">
        <v>1908</v>
      </c>
      <c r="I554">
        <v>2</v>
      </c>
      <c r="J554">
        <v>10</v>
      </c>
      <c r="K554">
        <v>1977</v>
      </c>
      <c r="L554" t="s">
        <v>2779</v>
      </c>
      <c r="N554" t="s">
        <v>2780</v>
      </c>
      <c r="O554" t="s">
        <v>1282</v>
      </c>
    </row>
    <row r="555" spans="1:15" ht="12.75">
      <c r="A555">
        <v>22774776</v>
      </c>
      <c r="B555" t="s">
        <v>2781</v>
      </c>
      <c r="C555" t="s">
        <v>1995</v>
      </c>
      <c r="I555">
        <v>6</v>
      </c>
      <c r="J555">
        <v>14</v>
      </c>
      <c r="K555">
        <v>1994</v>
      </c>
      <c r="L555" t="s">
        <v>2782</v>
      </c>
      <c r="N555" t="s">
        <v>2783</v>
      </c>
      <c r="O555" t="s">
        <v>1282</v>
      </c>
    </row>
    <row r="556" spans="1:15" ht="12.75">
      <c r="A556">
        <v>22774775</v>
      </c>
      <c r="B556" t="s">
        <v>2781</v>
      </c>
      <c r="C556" t="s">
        <v>1733</v>
      </c>
      <c r="I556">
        <v>5</v>
      </c>
      <c r="J556">
        <v>8</v>
      </c>
      <c r="K556">
        <v>1987</v>
      </c>
      <c r="L556" t="s">
        <v>2784</v>
      </c>
      <c r="N556" t="s">
        <v>2785</v>
      </c>
      <c r="O556" t="s">
        <v>1282</v>
      </c>
    </row>
    <row r="557" spans="1:15" ht="12.75">
      <c r="A557">
        <v>22774777</v>
      </c>
      <c r="B557" t="s">
        <v>2786</v>
      </c>
      <c r="C557" t="s">
        <v>2787</v>
      </c>
      <c r="I557">
        <v>5</v>
      </c>
      <c r="J557">
        <v>13</v>
      </c>
      <c r="K557">
        <v>1870</v>
      </c>
      <c r="L557" t="s">
        <v>2788</v>
      </c>
      <c r="N557" t="s">
        <v>2789</v>
      </c>
      <c r="O557" t="s">
        <v>1272</v>
      </c>
    </row>
    <row r="558" spans="1:15" ht="12.75">
      <c r="A558">
        <v>22774783</v>
      </c>
      <c r="B558" t="s">
        <v>2790</v>
      </c>
      <c r="C558" t="s">
        <v>2791</v>
      </c>
      <c r="H558">
        <v>1890</v>
      </c>
      <c r="I558">
        <v>4</v>
      </c>
      <c r="J558">
        <v>22</v>
      </c>
      <c r="K558">
        <v>1967</v>
      </c>
      <c r="L558" t="s">
        <v>2792</v>
      </c>
      <c r="N558" t="s">
        <v>2793</v>
      </c>
      <c r="O558" t="s">
        <v>1282</v>
      </c>
    </row>
    <row r="559" spans="1:15" ht="12.75">
      <c r="A559">
        <v>22774778</v>
      </c>
      <c r="B559" t="s">
        <v>2790</v>
      </c>
      <c r="C559" t="s">
        <v>2794</v>
      </c>
      <c r="E559" t="s">
        <v>2795</v>
      </c>
      <c r="F559">
        <v>12</v>
      </c>
      <c r="G559">
        <v>24</v>
      </c>
      <c r="H559">
        <v>1818</v>
      </c>
      <c r="I559">
        <v>12</v>
      </c>
      <c r="J559">
        <v>31</v>
      </c>
      <c r="K559">
        <v>1906</v>
      </c>
      <c r="L559" t="s">
        <v>2796</v>
      </c>
      <c r="N559" t="e">
        <f>-of OLD AGE died at SAUGATUCK</f>
        <v>#NAME?</v>
      </c>
      <c r="O559" t="s">
        <v>1272</v>
      </c>
    </row>
    <row r="560" spans="1:15" ht="12.75">
      <c r="A560">
        <v>22774779</v>
      </c>
      <c r="B560" t="s">
        <v>2790</v>
      </c>
      <c r="C560" t="s">
        <v>2797</v>
      </c>
      <c r="H560">
        <v>1916</v>
      </c>
      <c r="I560">
        <v>3</v>
      </c>
      <c r="J560">
        <v>13</v>
      </c>
      <c r="K560">
        <v>1917</v>
      </c>
      <c r="L560" t="s">
        <v>2798</v>
      </c>
      <c r="N560" t="s">
        <v>2799</v>
      </c>
      <c r="O560" t="s">
        <v>1282</v>
      </c>
    </row>
    <row r="561" spans="1:15" ht="12.75">
      <c r="A561">
        <v>22774782</v>
      </c>
      <c r="B561" t="s">
        <v>2790</v>
      </c>
      <c r="C561" t="s">
        <v>1407</v>
      </c>
      <c r="D561" t="s">
        <v>2800</v>
      </c>
      <c r="F561">
        <v>10</v>
      </c>
      <c r="G561">
        <v>1</v>
      </c>
      <c r="H561">
        <v>1851</v>
      </c>
      <c r="I561">
        <v>2</v>
      </c>
      <c r="J561">
        <v>12</v>
      </c>
      <c r="K561">
        <v>1937</v>
      </c>
      <c r="L561" t="s">
        <v>2801</v>
      </c>
      <c r="N561" t="s">
        <v>2802</v>
      </c>
      <c r="O561" t="s">
        <v>1282</v>
      </c>
    </row>
    <row r="562" spans="1:15" ht="12.75">
      <c r="A562">
        <v>22774781</v>
      </c>
      <c r="B562" t="s">
        <v>2790</v>
      </c>
      <c r="C562" t="s">
        <v>1868</v>
      </c>
      <c r="E562" t="s">
        <v>1786</v>
      </c>
      <c r="F562">
        <v>8</v>
      </c>
      <c r="G562">
        <v>31</v>
      </c>
      <c r="H562">
        <v>1861</v>
      </c>
      <c r="I562">
        <v>12</v>
      </c>
      <c r="J562">
        <v>27</v>
      </c>
      <c r="K562">
        <v>1945</v>
      </c>
      <c r="L562" t="s">
        <v>2803</v>
      </c>
      <c r="N562" t="s">
        <v>2804</v>
      </c>
      <c r="O562" t="s">
        <v>1282</v>
      </c>
    </row>
    <row r="563" spans="1:15" ht="12.75">
      <c r="A563">
        <v>22774786</v>
      </c>
      <c r="B563" t="s">
        <v>2790</v>
      </c>
      <c r="C563" t="s">
        <v>2805</v>
      </c>
      <c r="H563">
        <v>1903</v>
      </c>
      <c r="I563">
        <v>12</v>
      </c>
      <c r="J563">
        <v>11</v>
      </c>
      <c r="K563">
        <v>1932</v>
      </c>
      <c r="L563" t="s">
        <v>2806</v>
      </c>
      <c r="N563" t="s">
        <v>2807</v>
      </c>
      <c r="O563" t="s">
        <v>1282</v>
      </c>
    </row>
    <row r="564" spans="1:15" ht="12.75">
      <c r="A564">
        <v>22774780</v>
      </c>
      <c r="B564" t="s">
        <v>2790</v>
      </c>
      <c r="C564" t="s">
        <v>1279</v>
      </c>
      <c r="D564" t="s">
        <v>1566</v>
      </c>
      <c r="F564">
        <v>9</v>
      </c>
      <c r="G564">
        <v>23</v>
      </c>
      <c r="H564">
        <v>1859</v>
      </c>
      <c r="I564">
        <v>4</v>
      </c>
      <c r="J564">
        <v>8</v>
      </c>
      <c r="K564">
        <v>1929</v>
      </c>
      <c r="L564" t="s">
        <v>2798</v>
      </c>
      <c r="N564" t="s">
        <v>2808</v>
      </c>
      <c r="O564" t="s">
        <v>1282</v>
      </c>
    </row>
    <row r="565" spans="1:15" ht="12.75">
      <c r="A565">
        <v>22774785</v>
      </c>
      <c r="B565" t="s">
        <v>2790</v>
      </c>
      <c r="C565" t="s">
        <v>567</v>
      </c>
      <c r="D565" t="s">
        <v>2809</v>
      </c>
      <c r="F565">
        <v>7</v>
      </c>
      <c r="G565">
        <v>26</v>
      </c>
      <c r="H565">
        <v>1863</v>
      </c>
      <c r="I565">
        <v>10</v>
      </c>
      <c r="J565">
        <v>13</v>
      </c>
      <c r="K565">
        <v>1899</v>
      </c>
      <c r="L565" t="s">
        <v>2810</v>
      </c>
      <c r="N565" t="s">
        <v>2811</v>
      </c>
      <c r="O565" t="s">
        <v>1282</v>
      </c>
    </row>
    <row r="566" spans="1:15" ht="12.75">
      <c r="A566">
        <v>22774784</v>
      </c>
      <c r="B566" t="s">
        <v>2790</v>
      </c>
      <c r="C566" t="s">
        <v>2061</v>
      </c>
      <c r="I566">
        <v>2</v>
      </c>
      <c r="J566">
        <v>14</v>
      </c>
      <c r="K566">
        <v>1878</v>
      </c>
      <c r="L566" t="s">
        <v>2812</v>
      </c>
      <c r="N566" t="s">
        <v>2813</v>
      </c>
      <c r="O566" t="s">
        <v>1282</v>
      </c>
    </row>
    <row r="567" spans="1:15" ht="12.75">
      <c r="A567">
        <v>22774945</v>
      </c>
      <c r="B567" t="s">
        <v>2814</v>
      </c>
      <c r="C567" t="s">
        <v>386</v>
      </c>
      <c r="E567" t="s">
        <v>2815</v>
      </c>
      <c r="H567">
        <v>1872</v>
      </c>
      <c r="I567">
        <v>5</v>
      </c>
      <c r="J567">
        <v>27</v>
      </c>
      <c r="K567">
        <v>1955</v>
      </c>
      <c r="L567" t="s">
        <v>2816</v>
      </c>
      <c r="N567" t="s">
        <v>2817</v>
      </c>
      <c r="O567" t="s">
        <v>1282</v>
      </c>
    </row>
    <row r="568" spans="1:15" ht="12.75">
      <c r="A568">
        <v>22774787</v>
      </c>
      <c r="B568" t="s">
        <v>396</v>
      </c>
      <c r="C568" t="s">
        <v>1504</v>
      </c>
      <c r="I568">
        <v>5</v>
      </c>
      <c r="J568">
        <v>19</v>
      </c>
      <c r="K568">
        <v>1884</v>
      </c>
      <c r="L568" t="s">
        <v>2818</v>
      </c>
      <c r="N568" t="s">
        <v>2819</v>
      </c>
      <c r="O568" t="s">
        <v>1282</v>
      </c>
    </row>
    <row r="569" spans="1:15" ht="12.75">
      <c r="A569">
        <v>22774788</v>
      </c>
      <c r="B569" t="s">
        <v>396</v>
      </c>
      <c r="C569" t="s">
        <v>1528</v>
      </c>
      <c r="F569">
        <v>4</v>
      </c>
      <c r="G569">
        <v>24</v>
      </c>
      <c r="H569">
        <v>1809</v>
      </c>
      <c r="I569">
        <v>4</v>
      </c>
      <c r="J569">
        <v>26</v>
      </c>
      <c r="K569">
        <v>1897</v>
      </c>
      <c r="L569" t="s">
        <v>2820</v>
      </c>
      <c r="N569" t="s">
        <v>2821</v>
      </c>
      <c r="O569" t="s">
        <v>1282</v>
      </c>
    </row>
    <row r="570" spans="1:15" ht="12.75">
      <c r="A570">
        <v>22774791</v>
      </c>
      <c r="B570" t="s">
        <v>2822</v>
      </c>
      <c r="C570" t="s">
        <v>528</v>
      </c>
      <c r="D570" t="s">
        <v>2823</v>
      </c>
      <c r="F570">
        <v>3</v>
      </c>
      <c r="G570">
        <v>15</v>
      </c>
      <c r="H570">
        <v>1862</v>
      </c>
      <c r="I570">
        <v>11</v>
      </c>
      <c r="J570">
        <v>8</v>
      </c>
      <c r="K570">
        <v>1929</v>
      </c>
      <c r="L570" t="s">
        <v>2824</v>
      </c>
      <c r="N570" t="s">
        <v>138</v>
      </c>
      <c r="O570" t="s">
        <v>1282</v>
      </c>
    </row>
    <row r="571" spans="1:15" ht="12.75">
      <c r="A571">
        <v>22774792</v>
      </c>
      <c r="B571" t="s">
        <v>2822</v>
      </c>
      <c r="C571" t="s">
        <v>528</v>
      </c>
      <c r="F571">
        <v>9</v>
      </c>
      <c r="G571">
        <v>4</v>
      </c>
      <c r="H571">
        <v>1820</v>
      </c>
      <c r="I571">
        <v>10</v>
      </c>
      <c r="J571">
        <v>12</v>
      </c>
      <c r="K571">
        <v>1890</v>
      </c>
      <c r="L571" t="s">
        <v>2825</v>
      </c>
      <c r="N571" t="s">
        <v>2826</v>
      </c>
      <c r="O571" t="s">
        <v>1282</v>
      </c>
    </row>
    <row r="572" spans="1:15" ht="12.75">
      <c r="A572">
        <v>22774789</v>
      </c>
      <c r="B572" t="s">
        <v>2822</v>
      </c>
      <c r="C572" t="s">
        <v>2827</v>
      </c>
      <c r="E572" t="s">
        <v>2690</v>
      </c>
      <c r="F572">
        <v>8</v>
      </c>
      <c r="G572">
        <v>28</v>
      </c>
      <c r="H572">
        <v>1862</v>
      </c>
      <c r="I572">
        <v>2</v>
      </c>
      <c r="J572">
        <v>10</v>
      </c>
      <c r="K572">
        <v>1942</v>
      </c>
      <c r="L572" t="s">
        <v>2828</v>
      </c>
      <c r="N572" t="e">
        <f>--died at DOUGLAS</f>
        <v>#NAME?</v>
      </c>
      <c r="O572" t="s">
        <v>1282</v>
      </c>
    </row>
    <row r="573" spans="1:15" ht="12.75">
      <c r="A573">
        <v>22774790</v>
      </c>
      <c r="B573" t="s">
        <v>2822</v>
      </c>
      <c r="C573" t="s">
        <v>470</v>
      </c>
      <c r="D573" t="s">
        <v>2829</v>
      </c>
      <c r="F573">
        <v>1</v>
      </c>
      <c r="G573">
        <v>1</v>
      </c>
      <c r="H573">
        <v>1823</v>
      </c>
      <c r="I573">
        <v>8</v>
      </c>
      <c r="J573">
        <v>14</v>
      </c>
      <c r="K573">
        <v>1907</v>
      </c>
      <c r="L573" t="s">
        <v>2830</v>
      </c>
      <c r="N573" t="s">
        <v>2831</v>
      </c>
      <c r="O573" t="s">
        <v>1282</v>
      </c>
    </row>
    <row r="574" spans="1:15" ht="12.75">
      <c r="A574">
        <v>22774793</v>
      </c>
      <c r="B574" t="s">
        <v>2832</v>
      </c>
      <c r="C574" t="s">
        <v>2833</v>
      </c>
      <c r="I574">
        <v>7</v>
      </c>
      <c r="J574">
        <v>12</v>
      </c>
      <c r="K574">
        <v>1912</v>
      </c>
      <c r="L574" t="s">
        <v>2834</v>
      </c>
      <c r="N574" t="s">
        <v>2835</v>
      </c>
      <c r="O574" t="s">
        <v>1272</v>
      </c>
    </row>
    <row r="575" spans="1:15" ht="12.75">
      <c r="A575">
        <v>22774795</v>
      </c>
      <c r="B575" t="s">
        <v>2836</v>
      </c>
      <c r="C575" t="s">
        <v>1401</v>
      </c>
      <c r="I575">
        <v>10</v>
      </c>
      <c r="J575">
        <v>3</v>
      </c>
      <c r="K575">
        <v>1907</v>
      </c>
      <c r="L575" t="s">
        <v>2837</v>
      </c>
      <c r="N575" t="e">
        <f>-of STILLBORN died at SAUGATUCK</f>
        <v>#NAME?</v>
      </c>
      <c r="O575" t="s">
        <v>1272</v>
      </c>
    </row>
    <row r="576" spans="1:15" ht="12.75">
      <c r="A576">
        <v>22774796</v>
      </c>
      <c r="B576" t="s">
        <v>2836</v>
      </c>
      <c r="C576" t="s">
        <v>1401</v>
      </c>
      <c r="I576">
        <v>2</v>
      </c>
      <c r="J576">
        <v>15</v>
      </c>
      <c r="K576">
        <v>1906</v>
      </c>
      <c r="L576" t="s">
        <v>2838</v>
      </c>
      <c r="N576" t="e">
        <f>-of STILLBORN died at SAUGATUCK</f>
        <v>#NAME?</v>
      </c>
      <c r="O576" t="s">
        <v>1272</v>
      </c>
    </row>
    <row r="577" spans="1:15" ht="12.75">
      <c r="A577">
        <v>22774799</v>
      </c>
      <c r="B577" t="s">
        <v>2836</v>
      </c>
      <c r="C577" t="s">
        <v>1401</v>
      </c>
      <c r="I577">
        <v>11</v>
      </c>
      <c r="J577">
        <v>12</v>
      </c>
      <c r="K577">
        <v>1904</v>
      </c>
      <c r="L577" t="s">
        <v>2839</v>
      </c>
      <c r="N577" t="e">
        <f>-of STILLBORN died at SAUGATUCK TOWNSHIP</f>
        <v>#NAME?</v>
      </c>
      <c r="O577" t="s">
        <v>1272</v>
      </c>
    </row>
    <row r="578" spans="1:15" ht="12.75">
      <c r="A578">
        <v>22774801</v>
      </c>
      <c r="B578" t="s">
        <v>2836</v>
      </c>
      <c r="C578" t="s">
        <v>1401</v>
      </c>
      <c r="I578">
        <v>8</v>
      </c>
      <c r="J578">
        <v>10</v>
      </c>
      <c r="K578">
        <v>1896</v>
      </c>
      <c r="L578" t="s">
        <v>2840</v>
      </c>
      <c r="N578" t="s">
        <v>2841</v>
      </c>
      <c r="O578" t="s">
        <v>1272</v>
      </c>
    </row>
    <row r="579" spans="1:15" ht="12.75">
      <c r="A579">
        <v>22774802</v>
      </c>
      <c r="B579" t="s">
        <v>2836</v>
      </c>
      <c r="C579" t="s">
        <v>1401</v>
      </c>
      <c r="I579">
        <v>5</v>
      </c>
      <c r="J579">
        <v>13</v>
      </c>
      <c r="K579">
        <v>1913</v>
      </c>
      <c r="L579" t="s">
        <v>2837</v>
      </c>
      <c r="N579" t="s">
        <v>2842</v>
      </c>
      <c r="O579" t="s">
        <v>1272</v>
      </c>
    </row>
    <row r="580" spans="1:15" ht="12.75">
      <c r="A580">
        <v>22774798</v>
      </c>
      <c r="B580" t="s">
        <v>2836</v>
      </c>
      <c r="C580" t="s">
        <v>1868</v>
      </c>
      <c r="I580">
        <v>8</v>
      </c>
      <c r="J580">
        <v>29</v>
      </c>
      <c r="K580">
        <v>1897</v>
      </c>
      <c r="L580" t="s">
        <v>2843</v>
      </c>
      <c r="N580" t="e">
        <f>-of INFLAMATION of STOMACH died at SAUGATUCK TOWNSHIP</f>
        <v>#NAME?</v>
      </c>
      <c r="O580" t="s">
        <v>1272</v>
      </c>
    </row>
    <row r="581" spans="1:15" ht="12.75">
      <c r="A581">
        <v>22774794</v>
      </c>
      <c r="B581" t="s">
        <v>2836</v>
      </c>
      <c r="C581" t="s">
        <v>1504</v>
      </c>
      <c r="I581">
        <v>11</v>
      </c>
      <c r="J581">
        <v>22</v>
      </c>
      <c r="K581">
        <v>1891</v>
      </c>
      <c r="L581" t="s">
        <v>2844</v>
      </c>
      <c r="N581" t="s">
        <v>2845</v>
      </c>
      <c r="O581" t="s">
        <v>1272</v>
      </c>
    </row>
    <row r="582" spans="1:15" ht="12.75">
      <c r="A582">
        <v>22774800</v>
      </c>
      <c r="B582" t="s">
        <v>2836</v>
      </c>
      <c r="C582" t="s">
        <v>2061</v>
      </c>
      <c r="I582">
        <v>7</v>
      </c>
      <c r="J582">
        <v>17</v>
      </c>
      <c r="K582">
        <v>1868</v>
      </c>
      <c r="L582" t="s">
        <v>2846</v>
      </c>
      <c r="N582" t="e">
        <f>--died at DOUGLAS</f>
        <v>#NAME?</v>
      </c>
      <c r="O582" t="s">
        <v>1272</v>
      </c>
    </row>
    <row r="583" spans="1:15" ht="12.75">
      <c r="A583">
        <v>23197554</v>
      </c>
      <c r="B583" t="s">
        <v>2836</v>
      </c>
      <c r="C583" t="s">
        <v>2061</v>
      </c>
      <c r="I583">
        <v>1</v>
      </c>
      <c r="K583">
        <v>1890</v>
      </c>
      <c r="M583" t="s">
        <v>2847</v>
      </c>
      <c r="O583" t="s">
        <v>1282</v>
      </c>
    </row>
    <row r="584" spans="1:15" ht="12.75">
      <c r="A584">
        <v>22774803</v>
      </c>
      <c r="B584" t="s">
        <v>2836</v>
      </c>
      <c r="C584" t="s">
        <v>2848</v>
      </c>
      <c r="I584">
        <v>1</v>
      </c>
      <c r="J584">
        <v>26</v>
      </c>
      <c r="K584">
        <v>1943</v>
      </c>
      <c r="L584" t="s">
        <v>2837</v>
      </c>
      <c r="N584" t="s">
        <v>2849</v>
      </c>
      <c r="O584" t="s">
        <v>1272</v>
      </c>
    </row>
    <row r="585" spans="1:15" ht="12.75">
      <c r="A585">
        <v>22774806</v>
      </c>
      <c r="B585" t="s">
        <v>2836</v>
      </c>
      <c r="C585" t="s">
        <v>2850</v>
      </c>
      <c r="F585">
        <v>10</v>
      </c>
      <c r="G585">
        <v>17</v>
      </c>
      <c r="H585">
        <v>1827</v>
      </c>
      <c r="I585">
        <v>7</v>
      </c>
      <c r="J585">
        <v>18</v>
      </c>
      <c r="K585">
        <v>1912</v>
      </c>
      <c r="L585" t="s">
        <v>2851</v>
      </c>
      <c r="N585" t="s">
        <v>2831</v>
      </c>
      <c r="O585" t="s">
        <v>1272</v>
      </c>
    </row>
    <row r="586" spans="1:15" ht="12.75">
      <c r="A586">
        <v>22774797</v>
      </c>
      <c r="B586" t="s">
        <v>2836</v>
      </c>
      <c r="C586" t="s">
        <v>2852</v>
      </c>
      <c r="F586">
        <v>3</v>
      </c>
      <c r="G586">
        <v>28</v>
      </c>
      <c r="H586">
        <v>1826</v>
      </c>
      <c r="L586" t="s">
        <v>2853</v>
      </c>
      <c r="N586" t="s">
        <v>1339</v>
      </c>
      <c r="O586" t="s">
        <v>1282</v>
      </c>
    </row>
    <row r="587" spans="1:15" ht="12.75">
      <c r="A587">
        <v>22774805</v>
      </c>
      <c r="B587" t="s">
        <v>2836</v>
      </c>
      <c r="C587" t="s">
        <v>2044</v>
      </c>
      <c r="H587">
        <v>1868</v>
      </c>
      <c r="I587">
        <v>6</v>
      </c>
      <c r="J587">
        <v>20</v>
      </c>
      <c r="K587">
        <v>1925</v>
      </c>
      <c r="L587" t="s">
        <v>2854</v>
      </c>
      <c r="N587" t="s">
        <v>2855</v>
      </c>
      <c r="O587" t="s">
        <v>1272</v>
      </c>
    </row>
    <row r="588" spans="1:15" ht="12.75">
      <c r="A588">
        <v>22774804</v>
      </c>
      <c r="B588" t="s">
        <v>2836</v>
      </c>
      <c r="C588" t="s">
        <v>1545</v>
      </c>
      <c r="H588">
        <v>1828</v>
      </c>
      <c r="I588">
        <v>10</v>
      </c>
      <c r="J588">
        <v>9</v>
      </c>
      <c r="K588">
        <v>1893</v>
      </c>
      <c r="L588" t="s">
        <v>2856</v>
      </c>
      <c r="N588" t="s">
        <v>2857</v>
      </c>
      <c r="O588" t="s">
        <v>1282</v>
      </c>
    </row>
    <row r="589" spans="1:15" ht="12.75">
      <c r="A589">
        <v>29675809</v>
      </c>
      <c r="B589" t="s">
        <v>2706</v>
      </c>
      <c r="C589" t="s">
        <v>2858</v>
      </c>
      <c r="D589" t="s">
        <v>1760</v>
      </c>
      <c r="F589">
        <v>6</v>
      </c>
      <c r="G589">
        <v>6</v>
      </c>
      <c r="H589">
        <v>1941</v>
      </c>
      <c r="O589" t="s">
        <v>1282</v>
      </c>
    </row>
    <row r="590" spans="1:15" ht="12.75">
      <c r="A590">
        <v>22774807</v>
      </c>
      <c r="B590" t="s">
        <v>2706</v>
      </c>
      <c r="C590" t="s">
        <v>50</v>
      </c>
      <c r="D590" t="s">
        <v>2859</v>
      </c>
      <c r="F590">
        <v>8</v>
      </c>
      <c r="G590">
        <v>4</v>
      </c>
      <c r="H590">
        <v>1910</v>
      </c>
      <c r="I590">
        <v>10</v>
      </c>
      <c r="J590">
        <v>13</v>
      </c>
      <c r="K590">
        <v>1984</v>
      </c>
      <c r="L590" t="s">
        <v>2860</v>
      </c>
      <c r="N590" t="s">
        <v>1339</v>
      </c>
      <c r="O590" t="s">
        <v>1272</v>
      </c>
    </row>
    <row r="591" spans="1:15" ht="12.75">
      <c r="A591">
        <v>22774808</v>
      </c>
      <c r="B591" t="s">
        <v>2706</v>
      </c>
      <c r="C591" t="s">
        <v>2861</v>
      </c>
      <c r="F591">
        <v>10</v>
      </c>
      <c r="G591">
        <v>4</v>
      </c>
      <c r="H591">
        <v>1941</v>
      </c>
      <c r="I591">
        <v>1</v>
      </c>
      <c r="J591">
        <v>14</v>
      </c>
      <c r="K591">
        <v>1994</v>
      </c>
      <c r="L591" t="s">
        <v>2862</v>
      </c>
      <c r="N591" t="s">
        <v>2863</v>
      </c>
      <c r="O591" t="s">
        <v>1282</v>
      </c>
    </row>
    <row r="592" spans="1:15" ht="12.75">
      <c r="A592">
        <v>22774810</v>
      </c>
      <c r="B592" t="s">
        <v>2864</v>
      </c>
      <c r="C592" t="s">
        <v>1332</v>
      </c>
      <c r="F592">
        <v>4</v>
      </c>
      <c r="G592">
        <v>5</v>
      </c>
      <c r="H592">
        <v>1920</v>
      </c>
      <c r="I592">
        <v>9</v>
      </c>
      <c r="J592">
        <v>12</v>
      </c>
      <c r="K592">
        <v>1999</v>
      </c>
      <c r="L592" t="s">
        <v>2865</v>
      </c>
      <c r="N592" t="s">
        <v>2866</v>
      </c>
      <c r="O592" t="s">
        <v>1282</v>
      </c>
    </row>
    <row r="593" spans="1:15" ht="12.75">
      <c r="A593">
        <v>22774809</v>
      </c>
      <c r="B593" t="s">
        <v>2864</v>
      </c>
      <c r="C593" t="s">
        <v>2867</v>
      </c>
      <c r="F593">
        <v>7</v>
      </c>
      <c r="G593">
        <v>24</v>
      </c>
      <c r="H593">
        <v>1922</v>
      </c>
      <c r="I593">
        <v>7</v>
      </c>
      <c r="J593">
        <v>21</v>
      </c>
      <c r="K593">
        <v>1999</v>
      </c>
      <c r="L593" t="s">
        <v>2868</v>
      </c>
      <c r="N593" t="s">
        <v>2869</v>
      </c>
      <c r="O593" t="s">
        <v>1282</v>
      </c>
    </row>
    <row r="594" spans="1:15" ht="12.75">
      <c r="A594">
        <v>22774812</v>
      </c>
      <c r="B594" t="s">
        <v>2870</v>
      </c>
      <c r="C594" t="s">
        <v>2871</v>
      </c>
      <c r="E594" t="s">
        <v>2872</v>
      </c>
      <c r="F594">
        <v>11</v>
      </c>
      <c r="G594">
        <v>8</v>
      </c>
      <c r="H594">
        <v>1827</v>
      </c>
      <c r="I594">
        <v>2</v>
      </c>
      <c r="J594">
        <v>3</v>
      </c>
      <c r="K594">
        <v>1904</v>
      </c>
      <c r="L594" t="s">
        <v>2873</v>
      </c>
      <c r="N594" t="s">
        <v>2874</v>
      </c>
      <c r="O594" t="s">
        <v>1282</v>
      </c>
    </row>
    <row r="595" spans="1:15" ht="12.75">
      <c r="A595">
        <v>22774811</v>
      </c>
      <c r="B595" t="s">
        <v>2870</v>
      </c>
      <c r="C595" t="s">
        <v>2875</v>
      </c>
      <c r="F595">
        <v>3</v>
      </c>
      <c r="G595">
        <v>29</v>
      </c>
      <c r="H595">
        <v>1828</v>
      </c>
      <c r="I595">
        <v>8</v>
      </c>
      <c r="J595">
        <v>19</v>
      </c>
      <c r="K595">
        <v>1918</v>
      </c>
      <c r="L595" t="s">
        <v>2876</v>
      </c>
      <c r="N595" t="s">
        <v>2877</v>
      </c>
      <c r="O595" t="s">
        <v>1282</v>
      </c>
    </row>
    <row r="596" spans="1:15" ht="12.75">
      <c r="A596">
        <v>22774814</v>
      </c>
      <c r="B596" t="s">
        <v>2878</v>
      </c>
      <c r="C596" t="s">
        <v>2070</v>
      </c>
      <c r="F596">
        <v>10</v>
      </c>
      <c r="G596">
        <v>10</v>
      </c>
      <c r="H596">
        <v>1825</v>
      </c>
      <c r="I596">
        <v>10</v>
      </c>
      <c r="J596">
        <v>19</v>
      </c>
      <c r="K596">
        <v>1916</v>
      </c>
      <c r="L596" t="s">
        <v>2879</v>
      </c>
      <c r="N596" t="s">
        <v>2880</v>
      </c>
      <c r="O596" t="s">
        <v>1282</v>
      </c>
    </row>
    <row r="597" spans="1:15" ht="12.75">
      <c r="A597">
        <v>22774813</v>
      </c>
      <c r="B597" t="s">
        <v>2878</v>
      </c>
      <c r="C597" t="s">
        <v>2881</v>
      </c>
      <c r="I597">
        <v>1</v>
      </c>
      <c r="J597">
        <v>29</v>
      </c>
      <c r="K597">
        <v>1907</v>
      </c>
      <c r="L597" t="s">
        <v>2882</v>
      </c>
      <c r="N597" t="e">
        <f>-of CANCER died at BENTON HARBOR</f>
        <v>#NAME?</v>
      </c>
      <c r="O597" t="s">
        <v>1272</v>
      </c>
    </row>
    <row r="598" spans="1:15" ht="12.75">
      <c r="A598">
        <v>23229006</v>
      </c>
      <c r="B598" t="s">
        <v>2878</v>
      </c>
      <c r="C598" t="s">
        <v>2883</v>
      </c>
      <c r="D598" t="s">
        <v>1760</v>
      </c>
      <c r="I598">
        <v>5</v>
      </c>
      <c r="J598">
        <v>8</v>
      </c>
      <c r="K598">
        <v>1893</v>
      </c>
      <c r="M598" t="s">
        <v>2884</v>
      </c>
      <c r="O598" t="s">
        <v>1282</v>
      </c>
    </row>
    <row r="599" spans="1:15" ht="12.75">
      <c r="A599">
        <v>22774815</v>
      </c>
      <c r="B599" t="s">
        <v>2885</v>
      </c>
      <c r="C599" t="s">
        <v>2886</v>
      </c>
      <c r="I599">
        <v>9</v>
      </c>
      <c r="J599">
        <v>5</v>
      </c>
      <c r="K599">
        <v>1903</v>
      </c>
      <c r="L599" t="s">
        <v>2887</v>
      </c>
      <c r="N599" t="s">
        <v>2888</v>
      </c>
      <c r="O599" t="s">
        <v>1272</v>
      </c>
    </row>
    <row r="600" spans="1:15" ht="12.75">
      <c r="A600">
        <v>22774816</v>
      </c>
      <c r="B600" t="s">
        <v>2889</v>
      </c>
      <c r="C600" t="s">
        <v>1401</v>
      </c>
      <c r="I600">
        <v>5</v>
      </c>
      <c r="J600">
        <v>8</v>
      </c>
      <c r="K600">
        <v>1942</v>
      </c>
      <c r="L600" t="s">
        <v>2890</v>
      </c>
      <c r="N600" t="s">
        <v>2891</v>
      </c>
      <c r="O600" t="s">
        <v>1272</v>
      </c>
    </row>
    <row r="601" spans="1:15" ht="12.75">
      <c r="A601">
        <v>22774817</v>
      </c>
      <c r="B601" t="s">
        <v>2892</v>
      </c>
      <c r="C601" t="s">
        <v>2061</v>
      </c>
      <c r="I601">
        <v>1</v>
      </c>
      <c r="J601">
        <v>24</v>
      </c>
      <c r="K601">
        <v>1890</v>
      </c>
      <c r="L601" t="s">
        <v>2893</v>
      </c>
      <c r="N601" t="s">
        <v>2894</v>
      </c>
      <c r="O601" t="s">
        <v>1272</v>
      </c>
    </row>
    <row r="602" spans="1:15" ht="12.75">
      <c r="A602">
        <v>22774818</v>
      </c>
      <c r="B602" t="s">
        <v>2892</v>
      </c>
      <c r="C602" t="s">
        <v>2061</v>
      </c>
      <c r="I602">
        <v>7</v>
      </c>
      <c r="J602">
        <v>17</v>
      </c>
      <c r="K602">
        <v>1868</v>
      </c>
      <c r="L602" t="s">
        <v>2895</v>
      </c>
      <c r="N602" t="s">
        <v>2896</v>
      </c>
      <c r="O602" t="s">
        <v>1272</v>
      </c>
    </row>
    <row r="603" spans="1:15" ht="12.75">
      <c r="A603">
        <v>22774819</v>
      </c>
      <c r="B603" t="s">
        <v>2892</v>
      </c>
      <c r="C603" t="s">
        <v>1545</v>
      </c>
      <c r="I603">
        <v>5</v>
      </c>
      <c r="J603">
        <v>7</v>
      </c>
      <c r="K603">
        <v>1880</v>
      </c>
      <c r="L603" t="s">
        <v>2897</v>
      </c>
      <c r="N603" t="s">
        <v>2898</v>
      </c>
      <c r="O603" t="s">
        <v>1272</v>
      </c>
    </row>
    <row r="604" spans="1:15" ht="12.75">
      <c r="A604">
        <v>23493051</v>
      </c>
      <c r="B604" t="s">
        <v>2899</v>
      </c>
      <c r="C604" t="s">
        <v>2900</v>
      </c>
      <c r="D604" t="s">
        <v>1441</v>
      </c>
      <c r="I604">
        <v>7</v>
      </c>
      <c r="J604">
        <v>29</v>
      </c>
      <c r="K604">
        <v>1959</v>
      </c>
      <c r="O604" t="s">
        <v>1282</v>
      </c>
    </row>
    <row r="605" spans="1:15" ht="12.75">
      <c r="A605">
        <v>28813966</v>
      </c>
      <c r="B605" t="s">
        <v>2899</v>
      </c>
      <c r="C605" t="s">
        <v>1632</v>
      </c>
      <c r="D605" t="s">
        <v>2901</v>
      </c>
      <c r="H605">
        <v>1895</v>
      </c>
      <c r="K605">
        <v>1980</v>
      </c>
      <c r="O605" t="s">
        <v>1282</v>
      </c>
    </row>
    <row r="606" spans="1:15" ht="12.75">
      <c r="A606">
        <v>22774821</v>
      </c>
      <c r="B606" t="s">
        <v>2902</v>
      </c>
      <c r="C606" t="s">
        <v>1401</v>
      </c>
      <c r="I606">
        <v>6</v>
      </c>
      <c r="J606">
        <v>17</v>
      </c>
      <c r="K606">
        <v>1892</v>
      </c>
      <c r="L606" t="s">
        <v>2903</v>
      </c>
      <c r="N606" t="s">
        <v>2904</v>
      </c>
      <c r="O606" t="s">
        <v>1272</v>
      </c>
    </row>
    <row r="607" spans="1:15" ht="12.75">
      <c r="A607">
        <v>22774823</v>
      </c>
      <c r="B607" t="s">
        <v>2902</v>
      </c>
      <c r="C607" t="s">
        <v>2905</v>
      </c>
      <c r="I607">
        <v>10</v>
      </c>
      <c r="J607">
        <v>16</v>
      </c>
      <c r="K607">
        <v>1886</v>
      </c>
      <c r="L607" t="s">
        <v>2906</v>
      </c>
      <c r="N607" t="s">
        <v>2907</v>
      </c>
      <c r="O607" t="s">
        <v>1272</v>
      </c>
    </row>
    <row r="608" spans="1:15" ht="12.75">
      <c r="A608">
        <v>22774820</v>
      </c>
      <c r="B608" t="s">
        <v>2902</v>
      </c>
      <c r="C608" t="s">
        <v>1566</v>
      </c>
      <c r="I608">
        <v>7</v>
      </c>
      <c r="J608">
        <v>17</v>
      </c>
      <c r="K608">
        <v>1868</v>
      </c>
      <c r="L608" t="s">
        <v>2908</v>
      </c>
      <c r="N608" t="e">
        <f>--died at DOUGLAS</f>
        <v>#NAME?</v>
      </c>
      <c r="O608" t="s">
        <v>1272</v>
      </c>
    </row>
    <row r="609" spans="1:15" ht="12.75">
      <c r="A609">
        <v>22774825</v>
      </c>
      <c r="B609" t="s">
        <v>2909</v>
      </c>
      <c r="C609" t="s">
        <v>2910</v>
      </c>
      <c r="I609">
        <v>5</v>
      </c>
      <c r="J609">
        <v>11</v>
      </c>
      <c r="K609">
        <v>1893</v>
      </c>
      <c r="L609" t="s">
        <v>2911</v>
      </c>
      <c r="N609" t="s">
        <v>2912</v>
      </c>
      <c r="O609" t="s">
        <v>1272</v>
      </c>
    </row>
    <row r="610" spans="1:15" ht="12.75">
      <c r="A610">
        <v>22774826</v>
      </c>
      <c r="B610" t="s">
        <v>2913</v>
      </c>
      <c r="C610" t="s">
        <v>1478</v>
      </c>
      <c r="D610" t="s">
        <v>1764</v>
      </c>
      <c r="F610">
        <v>5</v>
      </c>
      <c r="G610">
        <v>23</v>
      </c>
      <c r="H610">
        <v>1933</v>
      </c>
      <c r="I610">
        <v>9</v>
      </c>
      <c r="J610">
        <v>29</v>
      </c>
      <c r="K610">
        <v>1983</v>
      </c>
      <c r="L610" t="s">
        <v>2914</v>
      </c>
      <c r="N610" t="s">
        <v>2915</v>
      </c>
      <c r="O610" t="s">
        <v>1282</v>
      </c>
    </row>
    <row r="611" spans="1:15" ht="12.75">
      <c r="A611">
        <v>22774866</v>
      </c>
      <c r="B611" t="s">
        <v>2916</v>
      </c>
      <c r="C611" t="s">
        <v>541</v>
      </c>
      <c r="E611" t="s">
        <v>2917</v>
      </c>
      <c r="F611">
        <v>11</v>
      </c>
      <c r="G611">
        <v>20</v>
      </c>
      <c r="H611">
        <v>1850</v>
      </c>
      <c r="I611">
        <v>7</v>
      </c>
      <c r="J611">
        <v>26</v>
      </c>
      <c r="K611">
        <v>1920</v>
      </c>
      <c r="L611" t="s">
        <v>2918</v>
      </c>
      <c r="N611" t="s">
        <v>2919</v>
      </c>
      <c r="O611" t="s">
        <v>1282</v>
      </c>
    </row>
    <row r="612" spans="1:15" ht="12.75">
      <c r="A612">
        <v>22774827</v>
      </c>
      <c r="B612" t="s">
        <v>2916</v>
      </c>
      <c r="C612" t="s">
        <v>1545</v>
      </c>
      <c r="H612">
        <v>1890</v>
      </c>
      <c r="I612">
        <v>12</v>
      </c>
      <c r="J612">
        <v>22</v>
      </c>
      <c r="K612">
        <v>1921</v>
      </c>
      <c r="L612" t="s">
        <v>2920</v>
      </c>
      <c r="N612" t="s">
        <v>2921</v>
      </c>
      <c r="O612" t="s">
        <v>1282</v>
      </c>
    </row>
    <row r="613" spans="1:15" ht="12.75">
      <c r="A613">
        <v>22774828</v>
      </c>
      <c r="B613" t="s">
        <v>2922</v>
      </c>
      <c r="C613" t="s">
        <v>2923</v>
      </c>
      <c r="I613">
        <v>1</v>
      </c>
      <c r="J613">
        <v>14</v>
      </c>
      <c r="K613">
        <v>1959</v>
      </c>
      <c r="L613" t="s">
        <v>2924</v>
      </c>
      <c r="N613" t="s">
        <v>2925</v>
      </c>
      <c r="O613" t="s">
        <v>1272</v>
      </c>
    </row>
    <row r="614" spans="1:15" ht="12.75">
      <c r="A614">
        <v>22774829</v>
      </c>
      <c r="B614" t="s">
        <v>2922</v>
      </c>
      <c r="C614" t="s">
        <v>1346</v>
      </c>
      <c r="I614">
        <v>10</v>
      </c>
      <c r="J614">
        <v>9</v>
      </c>
      <c r="K614">
        <v>1938</v>
      </c>
      <c r="L614" t="s">
        <v>2926</v>
      </c>
      <c r="N614" t="s">
        <v>2927</v>
      </c>
      <c r="O614" t="s">
        <v>1272</v>
      </c>
    </row>
    <row r="615" spans="1:15" ht="12.75">
      <c r="A615">
        <v>22774830</v>
      </c>
      <c r="B615" t="s">
        <v>2922</v>
      </c>
      <c r="C615" t="s">
        <v>2928</v>
      </c>
      <c r="F615">
        <v>11</v>
      </c>
      <c r="G615">
        <v>19</v>
      </c>
      <c r="H615">
        <v>1849</v>
      </c>
      <c r="I615">
        <v>2</v>
      </c>
      <c r="J615">
        <v>22</v>
      </c>
      <c r="K615">
        <v>1909</v>
      </c>
      <c r="L615" t="s">
        <v>2929</v>
      </c>
      <c r="N615" t="s">
        <v>2930</v>
      </c>
      <c r="O615" t="s">
        <v>1272</v>
      </c>
    </row>
    <row r="616" spans="1:15" ht="12.75">
      <c r="A616">
        <v>22774832</v>
      </c>
      <c r="B616" t="s">
        <v>2931</v>
      </c>
      <c r="C616" t="s">
        <v>2932</v>
      </c>
      <c r="F616">
        <v>2</v>
      </c>
      <c r="G616">
        <v>11</v>
      </c>
      <c r="H616">
        <v>1936</v>
      </c>
      <c r="I616">
        <v>7</v>
      </c>
      <c r="J616">
        <v>5</v>
      </c>
      <c r="K616">
        <v>1995</v>
      </c>
      <c r="L616" t="s">
        <v>2784</v>
      </c>
      <c r="N616" t="s">
        <v>2933</v>
      </c>
      <c r="O616" t="s">
        <v>1282</v>
      </c>
    </row>
    <row r="617" spans="1:15" ht="12.75">
      <c r="A617">
        <v>22774831</v>
      </c>
      <c r="B617" t="s">
        <v>2931</v>
      </c>
      <c r="C617" t="s">
        <v>2934</v>
      </c>
      <c r="I617">
        <v>1</v>
      </c>
      <c r="J617">
        <v>31</v>
      </c>
      <c r="K617">
        <v>1976</v>
      </c>
      <c r="L617" t="s">
        <v>2935</v>
      </c>
      <c r="N617" t="e">
        <f>-of HEART died at GANGES TOWNSHIP</f>
        <v>#NAME?</v>
      </c>
      <c r="O617" t="s">
        <v>1282</v>
      </c>
    </row>
    <row r="618" spans="1:15" ht="12.75">
      <c r="A618">
        <v>22774833</v>
      </c>
      <c r="B618" t="s">
        <v>2931</v>
      </c>
      <c r="C618" t="s">
        <v>1580</v>
      </c>
      <c r="I618">
        <v>3</v>
      </c>
      <c r="J618">
        <v>23</v>
      </c>
      <c r="K618">
        <v>2004</v>
      </c>
      <c r="L618" t="s">
        <v>2936</v>
      </c>
      <c r="N618" t="s">
        <v>2937</v>
      </c>
      <c r="O618" t="s">
        <v>1282</v>
      </c>
    </row>
    <row r="619" spans="1:15" ht="12.75">
      <c r="A619">
        <v>22774836</v>
      </c>
      <c r="B619" t="s">
        <v>2938</v>
      </c>
      <c r="C619" t="s">
        <v>1862</v>
      </c>
      <c r="D619" t="s">
        <v>1807</v>
      </c>
      <c r="F619">
        <v>11</v>
      </c>
      <c r="G619">
        <v>7</v>
      </c>
      <c r="H619">
        <v>1895</v>
      </c>
      <c r="I619">
        <v>11</v>
      </c>
      <c r="J619">
        <v>11</v>
      </c>
      <c r="K619">
        <v>1984</v>
      </c>
      <c r="L619" t="s">
        <v>2939</v>
      </c>
      <c r="N619" t="s">
        <v>2940</v>
      </c>
      <c r="O619" t="s">
        <v>1282</v>
      </c>
    </row>
    <row r="620" spans="1:15" ht="12.75">
      <c r="A620">
        <v>22774835</v>
      </c>
      <c r="B620" t="s">
        <v>2938</v>
      </c>
      <c r="C620" t="s">
        <v>2941</v>
      </c>
      <c r="F620">
        <v>1</v>
      </c>
      <c r="G620">
        <v>19</v>
      </c>
      <c r="H620">
        <v>1897</v>
      </c>
      <c r="I620">
        <v>5</v>
      </c>
      <c r="J620">
        <v>1</v>
      </c>
      <c r="K620">
        <v>1956</v>
      </c>
      <c r="L620" t="s">
        <v>2942</v>
      </c>
      <c r="N620" t="s">
        <v>2943</v>
      </c>
      <c r="O620" t="s">
        <v>1282</v>
      </c>
    </row>
    <row r="621" spans="1:15" ht="12.75">
      <c r="A621">
        <v>22774834</v>
      </c>
      <c r="B621" t="s">
        <v>2938</v>
      </c>
      <c r="C621" t="s">
        <v>2944</v>
      </c>
      <c r="F621">
        <v>9</v>
      </c>
      <c r="G621">
        <v>23</v>
      </c>
      <c r="H621">
        <v>1923</v>
      </c>
      <c r="I621">
        <v>12</v>
      </c>
      <c r="J621">
        <v>9</v>
      </c>
      <c r="K621">
        <v>1998</v>
      </c>
      <c r="L621" t="s">
        <v>2945</v>
      </c>
      <c r="M621" t="s">
        <v>2946</v>
      </c>
      <c r="N621" t="s">
        <v>2947</v>
      </c>
      <c r="O621" t="s">
        <v>1282</v>
      </c>
    </row>
    <row r="622" spans="1:15" ht="12.75">
      <c r="A622">
        <v>22774837</v>
      </c>
      <c r="B622" t="s">
        <v>2948</v>
      </c>
      <c r="C622" t="s">
        <v>1324</v>
      </c>
      <c r="H622">
        <v>1873</v>
      </c>
      <c r="K622">
        <v>1971</v>
      </c>
      <c r="L622" t="s">
        <v>2949</v>
      </c>
      <c r="N622" t="s">
        <v>1339</v>
      </c>
      <c r="O622" t="s">
        <v>1282</v>
      </c>
    </row>
    <row r="623" spans="1:15" ht="12.75">
      <c r="A623">
        <v>22774838</v>
      </c>
      <c r="B623" t="s">
        <v>2948</v>
      </c>
      <c r="C623" t="s">
        <v>1332</v>
      </c>
      <c r="D623" t="s">
        <v>1807</v>
      </c>
      <c r="H623">
        <v>1879</v>
      </c>
      <c r="I623">
        <v>7</v>
      </c>
      <c r="J623">
        <v>1</v>
      </c>
      <c r="K623">
        <v>1965</v>
      </c>
      <c r="L623" t="s">
        <v>2949</v>
      </c>
      <c r="N623" t="s">
        <v>2950</v>
      </c>
      <c r="O623" t="s">
        <v>1282</v>
      </c>
    </row>
    <row r="624" spans="1:15" ht="12.75">
      <c r="A624">
        <v>22774846</v>
      </c>
      <c r="B624" t="s">
        <v>2951</v>
      </c>
      <c r="C624" t="s">
        <v>190</v>
      </c>
      <c r="F624">
        <v>2</v>
      </c>
      <c r="G624">
        <v>15</v>
      </c>
      <c r="H624">
        <v>1866</v>
      </c>
      <c r="I624">
        <v>9</v>
      </c>
      <c r="J624">
        <v>10</v>
      </c>
      <c r="K624">
        <v>1880</v>
      </c>
      <c r="L624" t="s">
        <v>2952</v>
      </c>
      <c r="N624" t="s">
        <v>2953</v>
      </c>
      <c r="O624" t="s">
        <v>1282</v>
      </c>
    </row>
    <row r="625" spans="1:15" ht="12.75">
      <c r="A625">
        <v>22774842</v>
      </c>
      <c r="B625" t="s">
        <v>2951</v>
      </c>
      <c r="C625" t="s">
        <v>1823</v>
      </c>
      <c r="I625">
        <v>10</v>
      </c>
      <c r="J625">
        <v>5</v>
      </c>
      <c r="K625">
        <v>1880</v>
      </c>
      <c r="L625" t="s">
        <v>2954</v>
      </c>
      <c r="N625" t="s">
        <v>2955</v>
      </c>
      <c r="O625" t="s">
        <v>1272</v>
      </c>
    </row>
    <row r="626" spans="1:15" ht="12.75">
      <c r="A626">
        <v>22774843</v>
      </c>
      <c r="B626" t="s">
        <v>2951</v>
      </c>
      <c r="C626" t="s">
        <v>217</v>
      </c>
      <c r="D626" t="s">
        <v>182</v>
      </c>
      <c r="H626">
        <v>1829</v>
      </c>
      <c r="I626">
        <v>4</v>
      </c>
      <c r="J626">
        <v>24</v>
      </c>
      <c r="K626">
        <v>1904</v>
      </c>
      <c r="L626" t="s">
        <v>2956</v>
      </c>
      <c r="N626" t="s">
        <v>2957</v>
      </c>
      <c r="O626" t="s">
        <v>1282</v>
      </c>
    </row>
    <row r="627" spans="1:15" ht="12.75">
      <c r="A627">
        <v>22774844</v>
      </c>
      <c r="B627" t="s">
        <v>2951</v>
      </c>
      <c r="C627" t="s">
        <v>2958</v>
      </c>
      <c r="D627" t="s">
        <v>1705</v>
      </c>
      <c r="I627">
        <v>5</v>
      </c>
      <c r="J627">
        <v>7</v>
      </c>
      <c r="K627">
        <v>1954</v>
      </c>
      <c r="L627" t="s">
        <v>2959</v>
      </c>
      <c r="N627" t="s">
        <v>2960</v>
      </c>
      <c r="O627" t="s">
        <v>1282</v>
      </c>
    </row>
    <row r="628" spans="1:15" ht="12.75">
      <c r="A628">
        <v>22774845</v>
      </c>
      <c r="B628" t="s">
        <v>2951</v>
      </c>
      <c r="C628" t="s">
        <v>1917</v>
      </c>
      <c r="E628" t="s">
        <v>2961</v>
      </c>
      <c r="F628">
        <v>12</v>
      </c>
      <c r="G628">
        <v>27</v>
      </c>
      <c r="H628">
        <v>1836</v>
      </c>
      <c r="I628">
        <v>4</v>
      </c>
      <c r="J628">
        <v>15</v>
      </c>
      <c r="K628">
        <v>1922</v>
      </c>
      <c r="L628" t="s">
        <v>2962</v>
      </c>
      <c r="N628" t="s">
        <v>2963</v>
      </c>
      <c r="O628" t="s">
        <v>1282</v>
      </c>
    </row>
    <row r="629" spans="1:15" ht="12.75">
      <c r="A629">
        <v>22774841</v>
      </c>
      <c r="B629" t="s">
        <v>2951</v>
      </c>
      <c r="C629" t="s">
        <v>2964</v>
      </c>
      <c r="I629">
        <v>1</v>
      </c>
      <c r="J629">
        <v>21</v>
      </c>
      <c r="K629">
        <v>1887</v>
      </c>
      <c r="L629" t="s">
        <v>2954</v>
      </c>
      <c r="M629" t="s">
        <v>2965</v>
      </c>
      <c r="N629" t="s">
        <v>2966</v>
      </c>
      <c r="O629" t="s">
        <v>1282</v>
      </c>
    </row>
    <row r="630" spans="1:15" ht="12.75">
      <c r="A630">
        <v>22774840</v>
      </c>
      <c r="B630" t="s">
        <v>2951</v>
      </c>
      <c r="C630" t="s">
        <v>2967</v>
      </c>
      <c r="I630">
        <v>9</v>
      </c>
      <c r="J630">
        <v>7</v>
      </c>
      <c r="K630">
        <v>1896</v>
      </c>
      <c r="L630" t="s">
        <v>2968</v>
      </c>
      <c r="N630" t="e">
        <f>-of HEART DISEASE died at DOUGLAS</f>
        <v>#NAME?</v>
      </c>
      <c r="O630" t="s">
        <v>1272</v>
      </c>
    </row>
    <row r="631" spans="1:15" ht="12.75">
      <c r="A631">
        <v>22774839</v>
      </c>
      <c r="B631" t="s">
        <v>2951</v>
      </c>
      <c r="C631" t="s">
        <v>2969</v>
      </c>
      <c r="D631" t="s">
        <v>1760</v>
      </c>
      <c r="H631">
        <v>1961</v>
      </c>
      <c r="K631">
        <v>1988</v>
      </c>
      <c r="L631" t="s">
        <v>1502</v>
      </c>
      <c r="N631" t="s">
        <v>1339</v>
      </c>
      <c r="O631" t="s">
        <v>1282</v>
      </c>
    </row>
    <row r="632" spans="1:15" ht="12.75">
      <c r="A632">
        <v>22774853</v>
      </c>
      <c r="B632" t="s">
        <v>294</v>
      </c>
      <c r="C632" t="s">
        <v>1436</v>
      </c>
      <c r="F632">
        <v>10</v>
      </c>
      <c r="G632">
        <v>10</v>
      </c>
      <c r="H632">
        <v>1856</v>
      </c>
      <c r="I632">
        <v>7</v>
      </c>
      <c r="J632">
        <v>2</v>
      </c>
      <c r="K632">
        <v>1931</v>
      </c>
      <c r="L632" t="s">
        <v>2970</v>
      </c>
      <c r="N632" t="s">
        <v>2971</v>
      </c>
      <c r="O632" t="s">
        <v>1282</v>
      </c>
    </row>
    <row r="633" spans="1:15" ht="12.75">
      <c r="A633">
        <v>22774849</v>
      </c>
      <c r="B633" t="s">
        <v>294</v>
      </c>
      <c r="C633" t="s">
        <v>2972</v>
      </c>
      <c r="D633" t="s">
        <v>108</v>
      </c>
      <c r="F633">
        <v>3</v>
      </c>
      <c r="G633">
        <v>25</v>
      </c>
      <c r="H633">
        <v>1825</v>
      </c>
      <c r="I633">
        <v>10</v>
      </c>
      <c r="J633">
        <v>3</v>
      </c>
      <c r="K633">
        <v>1891</v>
      </c>
      <c r="L633" t="s">
        <v>2973</v>
      </c>
      <c r="N633" t="s">
        <v>2974</v>
      </c>
      <c r="O633" t="s">
        <v>1272</v>
      </c>
    </row>
    <row r="634" spans="1:15" ht="12.75">
      <c r="A634">
        <v>22774848</v>
      </c>
      <c r="B634" t="s">
        <v>294</v>
      </c>
      <c r="C634" t="s">
        <v>2975</v>
      </c>
      <c r="I634">
        <v>1</v>
      </c>
      <c r="J634">
        <v>19</v>
      </c>
      <c r="K634">
        <v>1900</v>
      </c>
      <c r="L634" t="s">
        <v>2976</v>
      </c>
      <c r="N634" t="s">
        <v>2977</v>
      </c>
      <c r="O634" t="s">
        <v>1272</v>
      </c>
    </row>
    <row r="635" spans="1:15" ht="12.75">
      <c r="A635">
        <v>22774851</v>
      </c>
      <c r="B635" t="s">
        <v>294</v>
      </c>
      <c r="C635" t="s">
        <v>2978</v>
      </c>
      <c r="E635" t="s">
        <v>2979</v>
      </c>
      <c r="I635">
        <v>2</v>
      </c>
      <c r="K635">
        <v>1908</v>
      </c>
      <c r="L635" t="s">
        <v>2980</v>
      </c>
      <c r="N635" t="s">
        <v>2981</v>
      </c>
      <c r="O635" t="s">
        <v>1282</v>
      </c>
    </row>
    <row r="636" spans="1:15" ht="12.75">
      <c r="A636">
        <v>22774850</v>
      </c>
      <c r="B636" t="s">
        <v>294</v>
      </c>
      <c r="C636" t="s">
        <v>50</v>
      </c>
      <c r="H636">
        <v>1820</v>
      </c>
      <c r="I636">
        <v>12</v>
      </c>
      <c r="J636">
        <v>11</v>
      </c>
      <c r="K636">
        <v>1895</v>
      </c>
      <c r="L636" t="s">
        <v>2982</v>
      </c>
      <c r="N636" t="s">
        <v>2983</v>
      </c>
      <c r="O636" t="s">
        <v>1282</v>
      </c>
    </row>
    <row r="637" spans="1:15" ht="12.75">
      <c r="A637">
        <v>22774852</v>
      </c>
      <c r="B637" t="s">
        <v>294</v>
      </c>
      <c r="C637" t="s">
        <v>2984</v>
      </c>
      <c r="H637">
        <v>1853</v>
      </c>
      <c r="I637">
        <v>9</v>
      </c>
      <c r="J637">
        <v>11</v>
      </c>
      <c r="K637">
        <v>1920</v>
      </c>
      <c r="L637" t="s">
        <v>2985</v>
      </c>
      <c r="N637" t="s">
        <v>2986</v>
      </c>
      <c r="O637" t="s">
        <v>1282</v>
      </c>
    </row>
    <row r="638" spans="1:15" ht="12.75">
      <c r="A638">
        <v>22774859</v>
      </c>
      <c r="B638" t="s">
        <v>2987</v>
      </c>
      <c r="C638" t="s">
        <v>1551</v>
      </c>
      <c r="I638">
        <v>7</v>
      </c>
      <c r="J638">
        <v>25</v>
      </c>
      <c r="K638">
        <v>1896</v>
      </c>
      <c r="L638" t="s">
        <v>2988</v>
      </c>
      <c r="M638" t="s">
        <v>2989</v>
      </c>
      <c r="N638" t="s">
        <v>2990</v>
      </c>
      <c r="O638" t="s">
        <v>1282</v>
      </c>
    </row>
    <row r="639" spans="1:15" ht="12.75">
      <c r="A639">
        <v>22774856</v>
      </c>
      <c r="B639" t="s">
        <v>2987</v>
      </c>
      <c r="C639" t="s">
        <v>2991</v>
      </c>
      <c r="H639">
        <v>1906</v>
      </c>
      <c r="I639">
        <v>1</v>
      </c>
      <c r="J639">
        <v>6</v>
      </c>
      <c r="K639">
        <v>1992</v>
      </c>
      <c r="L639" t="s">
        <v>2992</v>
      </c>
      <c r="N639" t="s">
        <v>2993</v>
      </c>
      <c r="O639" t="s">
        <v>1282</v>
      </c>
    </row>
    <row r="640" spans="1:15" ht="12.75">
      <c r="A640">
        <v>22774855</v>
      </c>
      <c r="B640" t="s">
        <v>2987</v>
      </c>
      <c r="C640" t="s">
        <v>195</v>
      </c>
      <c r="I640">
        <v>2</v>
      </c>
      <c r="J640">
        <v>20</v>
      </c>
      <c r="K640">
        <v>1887</v>
      </c>
      <c r="L640" t="s">
        <v>2994</v>
      </c>
      <c r="N640" t="s">
        <v>2995</v>
      </c>
      <c r="O640" t="s">
        <v>1272</v>
      </c>
    </row>
    <row r="641" spans="1:15" ht="12.75">
      <c r="A641">
        <v>22774860</v>
      </c>
      <c r="B641" t="s">
        <v>2987</v>
      </c>
      <c r="C641" t="s">
        <v>2996</v>
      </c>
      <c r="I641">
        <v>4</v>
      </c>
      <c r="J641">
        <v>26</v>
      </c>
      <c r="K641">
        <v>1945</v>
      </c>
      <c r="L641" t="s">
        <v>2997</v>
      </c>
      <c r="N641" t="s">
        <v>2998</v>
      </c>
      <c r="O641" t="s">
        <v>1282</v>
      </c>
    </row>
    <row r="642" spans="1:15" ht="12.75">
      <c r="A642">
        <v>22774857</v>
      </c>
      <c r="B642" t="s">
        <v>2987</v>
      </c>
      <c r="C642" t="s">
        <v>2999</v>
      </c>
      <c r="H642">
        <v>1915</v>
      </c>
      <c r="I642">
        <v>1</v>
      </c>
      <c r="J642">
        <v>15</v>
      </c>
      <c r="K642">
        <v>2003</v>
      </c>
      <c r="L642" t="s">
        <v>3000</v>
      </c>
      <c r="N642" t="s">
        <v>3001</v>
      </c>
      <c r="O642" t="s">
        <v>1282</v>
      </c>
    </row>
    <row r="643" spans="1:15" ht="12.75">
      <c r="A643">
        <v>22774858</v>
      </c>
      <c r="B643" t="s">
        <v>2987</v>
      </c>
      <c r="C643" t="s">
        <v>3002</v>
      </c>
      <c r="F643">
        <v>4</v>
      </c>
      <c r="G643">
        <v>27</v>
      </c>
      <c r="H643">
        <v>1818</v>
      </c>
      <c r="I643">
        <v>10</v>
      </c>
      <c r="J643">
        <v>10</v>
      </c>
      <c r="K643">
        <v>1900</v>
      </c>
      <c r="L643" t="s">
        <v>3003</v>
      </c>
      <c r="N643" t="s">
        <v>3004</v>
      </c>
      <c r="O643" t="s">
        <v>1282</v>
      </c>
    </row>
    <row r="644" spans="1:15" ht="12.75">
      <c r="A644">
        <v>22774861</v>
      </c>
      <c r="B644" t="s">
        <v>2987</v>
      </c>
      <c r="C644" t="s">
        <v>1545</v>
      </c>
      <c r="I644">
        <v>2</v>
      </c>
      <c r="J644">
        <v>19</v>
      </c>
      <c r="K644">
        <v>1940</v>
      </c>
      <c r="L644" t="s">
        <v>3005</v>
      </c>
      <c r="N644" t="s">
        <v>3006</v>
      </c>
      <c r="O644" t="s">
        <v>1282</v>
      </c>
    </row>
    <row r="645" spans="1:15" ht="12.75">
      <c r="A645">
        <v>22774862</v>
      </c>
      <c r="B645" t="s">
        <v>3007</v>
      </c>
      <c r="C645" t="s">
        <v>3008</v>
      </c>
      <c r="D645" t="s">
        <v>3009</v>
      </c>
      <c r="F645">
        <v>1</v>
      </c>
      <c r="G645">
        <v>27</v>
      </c>
      <c r="H645">
        <v>1888</v>
      </c>
      <c r="I645">
        <v>8</v>
      </c>
      <c r="J645">
        <v>7</v>
      </c>
      <c r="K645">
        <v>1960</v>
      </c>
      <c r="L645" t="s">
        <v>3010</v>
      </c>
      <c r="M645" t="s">
        <v>3011</v>
      </c>
      <c r="N645" t="s">
        <v>3012</v>
      </c>
      <c r="O645" t="s">
        <v>1282</v>
      </c>
    </row>
    <row r="646" spans="1:15" ht="12.75">
      <c r="A646">
        <v>22774863</v>
      </c>
      <c r="B646" t="s">
        <v>3007</v>
      </c>
      <c r="C646" t="s">
        <v>1346</v>
      </c>
      <c r="D646" t="s">
        <v>3013</v>
      </c>
      <c r="E646" t="s">
        <v>3014</v>
      </c>
      <c r="F646">
        <v>3</v>
      </c>
      <c r="G646">
        <v>4</v>
      </c>
      <c r="H646">
        <v>1908</v>
      </c>
      <c r="I646">
        <v>8</v>
      </c>
      <c r="J646">
        <v>25</v>
      </c>
      <c r="K646">
        <v>1994</v>
      </c>
      <c r="L646" t="s">
        <v>3015</v>
      </c>
      <c r="N646" t="e">
        <f>-of VENTRICULAR ARRHYTHMIA died at DOUGLAS</f>
        <v>#NAME?</v>
      </c>
      <c r="O646" t="s">
        <v>1282</v>
      </c>
    </row>
    <row r="647" spans="1:15" ht="12.75">
      <c r="A647">
        <v>22774864</v>
      </c>
      <c r="B647" t="s">
        <v>3016</v>
      </c>
      <c r="C647" t="s">
        <v>1332</v>
      </c>
      <c r="D647" t="s">
        <v>3017</v>
      </c>
      <c r="H647">
        <v>1893</v>
      </c>
      <c r="I647">
        <v>3</v>
      </c>
      <c r="J647">
        <v>5</v>
      </c>
      <c r="K647">
        <v>1965</v>
      </c>
      <c r="L647" t="s">
        <v>2838</v>
      </c>
      <c r="N647" t="s">
        <v>3018</v>
      </c>
      <c r="O647" t="s">
        <v>1282</v>
      </c>
    </row>
    <row r="648" spans="1:15" ht="12.75">
      <c r="A648">
        <v>22774865</v>
      </c>
      <c r="B648" t="s">
        <v>3019</v>
      </c>
      <c r="C648" t="s">
        <v>3020</v>
      </c>
      <c r="I648">
        <v>7</v>
      </c>
      <c r="J648">
        <v>23</v>
      </c>
      <c r="K648">
        <v>1951</v>
      </c>
      <c r="L648" t="s">
        <v>3021</v>
      </c>
      <c r="N648" t="s">
        <v>3022</v>
      </c>
      <c r="O648" t="s">
        <v>1272</v>
      </c>
    </row>
    <row r="649" spans="1:15" ht="12.75">
      <c r="A649">
        <v>22774867</v>
      </c>
      <c r="B649" t="s">
        <v>3023</v>
      </c>
      <c r="C649" t="s">
        <v>567</v>
      </c>
      <c r="F649">
        <v>10</v>
      </c>
      <c r="G649">
        <v>1</v>
      </c>
      <c r="H649">
        <v>1904</v>
      </c>
      <c r="I649">
        <v>10</v>
      </c>
      <c r="J649">
        <v>5</v>
      </c>
      <c r="K649">
        <v>1984</v>
      </c>
      <c r="L649" t="s">
        <v>3024</v>
      </c>
      <c r="N649" t="s">
        <v>3025</v>
      </c>
      <c r="O649" t="s">
        <v>1282</v>
      </c>
    </row>
    <row r="650" spans="1:15" ht="12.75">
      <c r="A650">
        <v>22774868</v>
      </c>
      <c r="B650" t="s">
        <v>3023</v>
      </c>
      <c r="C650" t="s">
        <v>1508</v>
      </c>
      <c r="F650">
        <v>1</v>
      </c>
      <c r="G650">
        <v>31</v>
      </c>
      <c r="H650">
        <v>1886</v>
      </c>
      <c r="I650">
        <v>1</v>
      </c>
      <c r="J650">
        <v>13</v>
      </c>
      <c r="K650">
        <v>1955</v>
      </c>
      <c r="L650" t="s">
        <v>3026</v>
      </c>
      <c r="N650" t="s">
        <v>3027</v>
      </c>
      <c r="O650" t="s">
        <v>1282</v>
      </c>
    </row>
    <row r="651" spans="1:15" ht="12.75">
      <c r="A651">
        <v>29675900</v>
      </c>
      <c r="B651" t="s">
        <v>3028</v>
      </c>
      <c r="C651" t="s">
        <v>2061</v>
      </c>
      <c r="H651">
        <v>1916</v>
      </c>
      <c r="K651">
        <v>1979</v>
      </c>
      <c r="O651" t="s">
        <v>1282</v>
      </c>
    </row>
    <row r="652" spans="1:15" ht="12.75">
      <c r="A652">
        <v>29675908</v>
      </c>
      <c r="B652" t="s">
        <v>3029</v>
      </c>
      <c r="C652" t="s">
        <v>1376</v>
      </c>
      <c r="F652">
        <v>10</v>
      </c>
      <c r="G652">
        <v>6</v>
      </c>
      <c r="H652">
        <v>1956</v>
      </c>
      <c r="O652" t="s">
        <v>1282</v>
      </c>
    </row>
    <row r="653" spans="1:15" ht="12.75">
      <c r="A653">
        <v>23959765</v>
      </c>
      <c r="B653" t="s">
        <v>3029</v>
      </c>
      <c r="C653" t="s">
        <v>3030</v>
      </c>
      <c r="D653" t="s">
        <v>607</v>
      </c>
      <c r="I653">
        <v>12</v>
      </c>
      <c r="J653">
        <v>5</v>
      </c>
      <c r="K653">
        <v>2004</v>
      </c>
      <c r="O653" t="s">
        <v>1282</v>
      </c>
    </row>
    <row r="654" spans="1:15" ht="12.75">
      <c r="A654">
        <v>22774870</v>
      </c>
      <c r="B654" t="s">
        <v>3031</v>
      </c>
      <c r="C654" t="s">
        <v>3032</v>
      </c>
      <c r="H654">
        <v>1903</v>
      </c>
      <c r="I654">
        <v>1</v>
      </c>
      <c r="J654">
        <v>23</v>
      </c>
      <c r="K654">
        <v>1965</v>
      </c>
      <c r="L654" t="s">
        <v>3033</v>
      </c>
      <c r="N654" t="s">
        <v>3034</v>
      </c>
      <c r="O654" t="s">
        <v>1282</v>
      </c>
    </row>
    <row r="655" spans="1:15" ht="12.75">
      <c r="A655">
        <v>22774872</v>
      </c>
      <c r="B655" t="s">
        <v>3031</v>
      </c>
      <c r="C655" t="s">
        <v>3035</v>
      </c>
      <c r="H655">
        <v>1906</v>
      </c>
      <c r="I655">
        <v>6</v>
      </c>
      <c r="J655">
        <v>5</v>
      </c>
      <c r="K655">
        <v>2000</v>
      </c>
      <c r="L655" t="s">
        <v>3036</v>
      </c>
      <c r="N655" t="s">
        <v>3037</v>
      </c>
      <c r="O655" t="s">
        <v>1282</v>
      </c>
    </row>
    <row r="656" spans="1:15" ht="12.75">
      <c r="A656">
        <v>22774871</v>
      </c>
      <c r="B656" t="s">
        <v>3031</v>
      </c>
      <c r="C656" t="s">
        <v>3038</v>
      </c>
      <c r="H656">
        <v>1901</v>
      </c>
      <c r="I656">
        <v>4</v>
      </c>
      <c r="J656">
        <v>9</v>
      </c>
      <c r="K656">
        <v>1982</v>
      </c>
      <c r="L656" t="s">
        <v>3039</v>
      </c>
      <c r="N656" t="s">
        <v>3040</v>
      </c>
      <c r="O656" t="s">
        <v>1282</v>
      </c>
    </row>
    <row r="657" spans="1:15" ht="12.75">
      <c r="A657">
        <v>22774869</v>
      </c>
      <c r="B657" t="s">
        <v>3031</v>
      </c>
      <c r="C657" t="s">
        <v>227</v>
      </c>
      <c r="F657">
        <v>3</v>
      </c>
      <c r="G657">
        <v>24</v>
      </c>
      <c r="H657">
        <v>1908</v>
      </c>
      <c r="I657">
        <v>6</v>
      </c>
      <c r="J657">
        <v>22</v>
      </c>
      <c r="K657">
        <v>1968</v>
      </c>
      <c r="L657" t="s">
        <v>537</v>
      </c>
      <c r="M657" t="s">
        <v>3041</v>
      </c>
      <c r="N657" t="s">
        <v>3042</v>
      </c>
      <c r="O657" t="s">
        <v>1282</v>
      </c>
    </row>
    <row r="658" spans="1:15" ht="12.75">
      <c r="A658">
        <v>22774873</v>
      </c>
      <c r="B658" t="s">
        <v>3043</v>
      </c>
      <c r="C658" t="s">
        <v>1925</v>
      </c>
      <c r="D658" t="s">
        <v>1479</v>
      </c>
      <c r="I658">
        <v>7</v>
      </c>
      <c r="J658">
        <v>2</v>
      </c>
      <c r="K658">
        <v>1919</v>
      </c>
      <c r="L658" t="s">
        <v>3044</v>
      </c>
      <c r="N658" t="s">
        <v>3045</v>
      </c>
      <c r="O658" t="s">
        <v>1282</v>
      </c>
    </row>
    <row r="659" spans="1:15" ht="12.75">
      <c r="A659">
        <v>23257932</v>
      </c>
      <c r="B659" t="s">
        <v>3046</v>
      </c>
      <c r="C659" t="s">
        <v>386</v>
      </c>
      <c r="O659" t="s">
        <v>1272</v>
      </c>
    </row>
    <row r="660" spans="1:15" ht="12.75">
      <c r="A660">
        <v>22774895</v>
      </c>
      <c r="B660" t="s">
        <v>3047</v>
      </c>
      <c r="C660" t="s">
        <v>1471</v>
      </c>
      <c r="F660">
        <v>11</v>
      </c>
      <c r="G660">
        <v>28</v>
      </c>
      <c r="H660">
        <v>1850</v>
      </c>
      <c r="I660">
        <v>2</v>
      </c>
      <c r="J660">
        <v>19</v>
      </c>
      <c r="K660">
        <v>1936</v>
      </c>
      <c r="L660" t="s">
        <v>3048</v>
      </c>
      <c r="N660" t="s">
        <v>3049</v>
      </c>
      <c r="O660" t="s">
        <v>1282</v>
      </c>
    </row>
    <row r="661" spans="1:15" ht="12.75">
      <c r="A661">
        <v>23241039</v>
      </c>
      <c r="B661" t="s">
        <v>3047</v>
      </c>
      <c r="C661" t="s">
        <v>1458</v>
      </c>
      <c r="E661" t="s">
        <v>3050</v>
      </c>
      <c r="F661">
        <v>4</v>
      </c>
      <c r="G661">
        <v>23</v>
      </c>
      <c r="H661">
        <v>1869</v>
      </c>
      <c r="I661">
        <v>2</v>
      </c>
      <c r="J661">
        <v>19</v>
      </c>
      <c r="K661">
        <v>1935</v>
      </c>
      <c r="O661" t="s">
        <v>1282</v>
      </c>
    </row>
    <row r="662" spans="1:15" ht="12.75">
      <c r="A662">
        <v>22774874</v>
      </c>
      <c r="B662" t="s">
        <v>3051</v>
      </c>
      <c r="C662" t="s">
        <v>539</v>
      </c>
      <c r="H662">
        <v>1909</v>
      </c>
      <c r="K662">
        <v>1973</v>
      </c>
      <c r="L662" t="s">
        <v>3052</v>
      </c>
      <c r="N662" t="e">
        <f>-of CANCER died at CHICAGO</f>
        <v>#NAME?</v>
      </c>
      <c r="O662" t="s">
        <v>1282</v>
      </c>
    </row>
    <row r="663" spans="1:15" ht="12.75">
      <c r="A663">
        <v>22774875</v>
      </c>
      <c r="B663" t="s">
        <v>3053</v>
      </c>
      <c r="C663" t="s">
        <v>567</v>
      </c>
      <c r="I663">
        <v>3</v>
      </c>
      <c r="J663">
        <v>13</v>
      </c>
      <c r="K663">
        <v>1914</v>
      </c>
      <c r="L663" t="s">
        <v>3054</v>
      </c>
      <c r="N663" t="s">
        <v>3055</v>
      </c>
      <c r="O663" t="s">
        <v>1272</v>
      </c>
    </row>
    <row r="664" spans="1:15" ht="12.75">
      <c r="A664">
        <v>23152003</v>
      </c>
      <c r="B664" t="s">
        <v>3056</v>
      </c>
      <c r="C664" t="s">
        <v>3057</v>
      </c>
      <c r="H664">
        <v>1919</v>
      </c>
      <c r="I664">
        <v>6</v>
      </c>
      <c r="J664">
        <v>17</v>
      </c>
      <c r="K664">
        <v>1983</v>
      </c>
      <c r="L664" t="s">
        <v>3058</v>
      </c>
      <c r="N664" t="s">
        <v>3059</v>
      </c>
      <c r="O664" t="s">
        <v>1282</v>
      </c>
    </row>
    <row r="665" spans="1:15" ht="12.75">
      <c r="A665">
        <v>22774876</v>
      </c>
      <c r="B665" t="s">
        <v>3060</v>
      </c>
      <c r="C665" t="s">
        <v>2883</v>
      </c>
      <c r="D665" t="s">
        <v>1351</v>
      </c>
      <c r="H665">
        <v>1842</v>
      </c>
      <c r="I665">
        <v>3</v>
      </c>
      <c r="J665">
        <v>9</v>
      </c>
      <c r="K665">
        <v>1935</v>
      </c>
      <c r="L665" t="s">
        <v>3061</v>
      </c>
      <c r="M665" t="s">
        <v>3062</v>
      </c>
      <c r="N665" t="s">
        <v>3063</v>
      </c>
      <c r="O665" t="s">
        <v>1282</v>
      </c>
    </row>
    <row r="666" spans="1:15" ht="12.75">
      <c r="A666">
        <v>22774877</v>
      </c>
      <c r="B666" t="s">
        <v>3064</v>
      </c>
      <c r="C666" t="s">
        <v>1407</v>
      </c>
      <c r="D666" t="s">
        <v>1807</v>
      </c>
      <c r="F666">
        <v>12</v>
      </c>
      <c r="G666">
        <v>15</v>
      </c>
      <c r="H666">
        <v>1898</v>
      </c>
      <c r="I666">
        <v>9</v>
      </c>
      <c r="J666">
        <v>9</v>
      </c>
      <c r="K666">
        <v>1984</v>
      </c>
      <c r="L666" t="s">
        <v>3065</v>
      </c>
      <c r="N666" t="s">
        <v>3066</v>
      </c>
      <c r="O666" t="s">
        <v>1282</v>
      </c>
    </row>
    <row r="667" spans="1:15" ht="12.75">
      <c r="A667">
        <v>22774878</v>
      </c>
      <c r="B667" t="s">
        <v>3064</v>
      </c>
      <c r="C667" t="s">
        <v>3067</v>
      </c>
      <c r="H667">
        <v>1926</v>
      </c>
      <c r="I667">
        <v>12</v>
      </c>
      <c r="J667">
        <v>26</v>
      </c>
      <c r="K667">
        <v>1964</v>
      </c>
      <c r="L667" t="s">
        <v>3068</v>
      </c>
      <c r="N667" t="s">
        <v>3069</v>
      </c>
      <c r="O667" t="s">
        <v>1282</v>
      </c>
    </row>
    <row r="668" spans="1:15" ht="12.75">
      <c r="A668">
        <v>29675935</v>
      </c>
      <c r="B668" t="s">
        <v>3064</v>
      </c>
      <c r="C668" t="s">
        <v>1429</v>
      </c>
      <c r="H668">
        <v>1927</v>
      </c>
      <c r="O668" t="s">
        <v>1282</v>
      </c>
    </row>
    <row r="669" spans="1:15" ht="12.75">
      <c r="A669">
        <v>23152004</v>
      </c>
      <c r="B669" t="s">
        <v>3064</v>
      </c>
      <c r="C669" t="s">
        <v>3070</v>
      </c>
      <c r="I669">
        <v>10</v>
      </c>
      <c r="J669">
        <v>31</v>
      </c>
      <c r="K669">
        <v>1892</v>
      </c>
      <c r="L669" t="s">
        <v>3071</v>
      </c>
      <c r="N669" t="s">
        <v>3072</v>
      </c>
      <c r="O669" t="s">
        <v>1272</v>
      </c>
    </row>
    <row r="670" spans="1:15" ht="12.75">
      <c r="A670">
        <v>22811388</v>
      </c>
      <c r="B670" t="s">
        <v>1369</v>
      </c>
      <c r="C670" t="s">
        <v>1528</v>
      </c>
      <c r="D670" t="s">
        <v>1419</v>
      </c>
      <c r="E670" t="s">
        <v>3073</v>
      </c>
      <c r="F670">
        <v>4</v>
      </c>
      <c r="G670">
        <v>13</v>
      </c>
      <c r="H670">
        <v>1866</v>
      </c>
      <c r="I670">
        <v>6</v>
      </c>
      <c r="J670">
        <v>9</v>
      </c>
      <c r="K670">
        <v>1939</v>
      </c>
      <c r="L670" t="s">
        <v>3074</v>
      </c>
      <c r="O670" t="s">
        <v>1282</v>
      </c>
    </row>
    <row r="671" spans="1:15" ht="12.75">
      <c r="A671">
        <v>22774879</v>
      </c>
      <c r="B671" t="s">
        <v>1369</v>
      </c>
      <c r="C671" t="s">
        <v>3075</v>
      </c>
      <c r="I671">
        <v>1</v>
      </c>
      <c r="J671">
        <v>12</v>
      </c>
      <c r="K671">
        <v>1888</v>
      </c>
      <c r="L671" t="s">
        <v>3076</v>
      </c>
      <c r="M671" t="s">
        <v>3077</v>
      </c>
      <c r="N671" t="s">
        <v>3078</v>
      </c>
      <c r="O671" t="s">
        <v>1282</v>
      </c>
    </row>
    <row r="672" spans="1:15" ht="12.75">
      <c r="A672">
        <v>22774880</v>
      </c>
      <c r="B672" t="s">
        <v>1369</v>
      </c>
      <c r="C672" t="s">
        <v>3079</v>
      </c>
      <c r="F672">
        <v>2</v>
      </c>
      <c r="G672">
        <v>7</v>
      </c>
      <c r="H672">
        <v>1862</v>
      </c>
      <c r="I672">
        <v>5</v>
      </c>
      <c r="J672">
        <v>5</v>
      </c>
      <c r="K672">
        <v>1916</v>
      </c>
      <c r="L672" t="s">
        <v>3080</v>
      </c>
      <c r="N672" t="s">
        <v>3081</v>
      </c>
      <c r="O672" t="s">
        <v>1282</v>
      </c>
    </row>
    <row r="673" spans="1:15" ht="12.75">
      <c r="A673">
        <v>23152005</v>
      </c>
      <c r="B673" t="s">
        <v>3082</v>
      </c>
      <c r="C673" t="s">
        <v>1680</v>
      </c>
      <c r="H673">
        <v>1924</v>
      </c>
      <c r="L673" t="s">
        <v>3083</v>
      </c>
      <c r="O673" t="s">
        <v>1282</v>
      </c>
    </row>
    <row r="674" spans="1:15" ht="12.75">
      <c r="A674">
        <v>22774882</v>
      </c>
      <c r="B674" t="s">
        <v>3082</v>
      </c>
      <c r="C674" t="s">
        <v>3084</v>
      </c>
      <c r="E674" t="s">
        <v>3085</v>
      </c>
      <c r="F674">
        <v>7</v>
      </c>
      <c r="G674">
        <v>4</v>
      </c>
      <c r="H674">
        <v>1907</v>
      </c>
      <c r="I674">
        <v>4</v>
      </c>
      <c r="J674">
        <v>27</v>
      </c>
      <c r="K674">
        <v>1947</v>
      </c>
      <c r="L674" t="s">
        <v>3086</v>
      </c>
      <c r="N674" t="s">
        <v>3087</v>
      </c>
      <c r="O674" t="s">
        <v>1282</v>
      </c>
    </row>
    <row r="675" spans="1:15" ht="12.75">
      <c r="A675">
        <v>22774881</v>
      </c>
      <c r="B675" t="s">
        <v>3082</v>
      </c>
      <c r="C675" t="s">
        <v>3088</v>
      </c>
      <c r="H675">
        <v>1900</v>
      </c>
      <c r="I675">
        <v>6</v>
      </c>
      <c r="J675">
        <v>18</v>
      </c>
      <c r="K675">
        <v>1983</v>
      </c>
      <c r="L675" t="s">
        <v>3089</v>
      </c>
      <c r="N675" t="e">
        <f>--died at CURLEN HILLS,FLORIDA</f>
        <v>#NAME?</v>
      </c>
      <c r="O675" t="s">
        <v>1282</v>
      </c>
    </row>
    <row r="676" spans="1:15" ht="12.75">
      <c r="A676">
        <v>29675947</v>
      </c>
      <c r="B676" t="s">
        <v>3090</v>
      </c>
      <c r="C676" t="s">
        <v>231</v>
      </c>
      <c r="D676" t="s">
        <v>1441</v>
      </c>
      <c r="H676">
        <v>1929</v>
      </c>
      <c r="O676" t="s">
        <v>1282</v>
      </c>
    </row>
    <row r="677" spans="1:15" ht="12.75">
      <c r="A677">
        <v>22774883</v>
      </c>
      <c r="B677" t="s">
        <v>3090</v>
      </c>
      <c r="C677" t="s">
        <v>3091</v>
      </c>
      <c r="D677" t="s">
        <v>1441</v>
      </c>
      <c r="H677">
        <v>1925</v>
      </c>
      <c r="I677">
        <v>1</v>
      </c>
      <c r="J677">
        <v>27</v>
      </c>
      <c r="K677">
        <v>1988</v>
      </c>
      <c r="L677" t="s">
        <v>3092</v>
      </c>
      <c r="N677" t="s">
        <v>1339</v>
      </c>
      <c r="O677" t="s">
        <v>1282</v>
      </c>
    </row>
    <row r="678" spans="1:15" ht="12.75">
      <c r="A678">
        <v>23152006</v>
      </c>
      <c r="B678" t="s">
        <v>3093</v>
      </c>
      <c r="C678" t="s">
        <v>3094</v>
      </c>
      <c r="F678">
        <v>8</v>
      </c>
      <c r="G678">
        <v>5</v>
      </c>
      <c r="H678">
        <v>1948</v>
      </c>
      <c r="I678">
        <v>11</v>
      </c>
      <c r="J678">
        <v>11</v>
      </c>
      <c r="K678">
        <v>2005</v>
      </c>
      <c r="L678" t="s">
        <v>3095</v>
      </c>
      <c r="M678" t="s">
        <v>3096</v>
      </c>
      <c r="N678" t="s">
        <v>3097</v>
      </c>
      <c r="O678" t="s">
        <v>1282</v>
      </c>
    </row>
    <row r="679" spans="1:15" ht="12.75">
      <c r="A679">
        <v>23152008</v>
      </c>
      <c r="B679" t="s">
        <v>3098</v>
      </c>
      <c r="C679" t="s">
        <v>3099</v>
      </c>
      <c r="D679" t="s">
        <v>2901</v>
      </c>
      <c r="F679">
        <v>4</v>
      </c>
      <c r="G679">
        <v>6</v>
      </c>
      <c r="H679">
        <v>1909</v>
      </c>
      <c r="I679">
        <v>1</v>
      </c>
      <c r="J679">
        <v>30</v>
      </c>
      <c r="K679">
        <v>1990</v>
      </c>
      <c r="L679" t="s">
        <v>3100</v>
      </c>
      <c r="N679" t="s">
        <v>3101</v>
      </c>
      <c r="O679" t="s">
        <v>1282</v>
      </c>
    </row>
    <row r="680" spans="1:15" ht="12.75">
      <c r="A680">
        <v>23152009</v>
      </c>
      <c r="B680" t="s">
        <v>3098</v>
      </c>
      <c r="C680" t="s">
        <v>2061</v>
      </c>
      <c r="H680">
        <v>1884</v>
      </c>
      <c r="I680">
        <v>10</v>
      </c>
      <c r="J680">
        <v>20</v>
      </c>
      <c r="K680">
        <v>1965</v>
      </c>
      <c r="L680" t="s">
        <v>3102</v>
      </c>
      <c r="N680" t="s">
        <v>3103</v>
      </c>
      <c r="O680" t="s">
        <v>1282</v>
      </c>
    </row>
    <row r="681" spans="1:15" ht="12.75">
      <c r="A681">
        <v>23152007</v>
      </c>
      <c r="B681" t="s">
        <v>3098</v>
      </c>
      <c r="C681" t="s">
        <v>3104</v>
      </c>
      <c r="H681">
        <v>1884</v>
      </c>
      <c r="I681">
        <v>9</v>
      </c>
      <c r="J681">
        <v>4</v>
      </c>
      <c r="K681">
        <v>1969</v>
      </c>
      <c r="L681" t="s">
        <v>3105</v>
      </c>
      <c r="N681" t="s">
        <v>3106</v>
      </c>
      <c r="O681" t="s">
        <v>1282</v>
      </c>
    </row>
    <row r="682" spans="1:15" ht="12.75">
      <c r="A682">
        <v>22774884</v>
      </c>
      <c r="B682" t="s">
        <v>3107</v>
      </c>
      <c r="C682" t="s">
        <v>3108</v>
      </c>
      <c r="I682">
        <v>9</v>
      </c>
      <c r="J682">
        <v>18</v>
      </c>
      <c r="K682">
        <v>1881</v>
      </c>
      <c r="L682" t="s">
        <v>3109</v>
      </c>
      <c r="N682" t="s">
        <v>3110</v>
      </c>
      <c r="O682" t="s">
        <v>1272</v>
      </c>
    </row>
    <row r="683" spans="1:15" ht="12.75">
      <c r="A683">
        <v>22774885</v>
      </c>
      <c r="B683" t="s">
        <v>3111</v>
      </c>
      <c r="C683" t="s">
        <v>1401</v>
      </c>
      <c r="I683">
        <v>10</v>
      </c>
      <c r="J683">
        <v>17</v>
      </c>
      <c r="K683">
        <v>1894</v>
      </c>
      <c r="L683" t="s">
        <v>3112</v>
      </c>
      <c r="N683" t="s">
        <v>3113</v>
      </c>
      <c r="O683" t="s">
        <v>1272</v>
      </c>
    </row>
    <row r="684" spans="1:15" ht="12.75">
      <c r="A684">
        <v>22774886</v>
      </c>
      <c r="B684" t="s">
        <v>3114</v>
      </c>
      <c r="C684" t="s">
        <v>1749</v>
      </c>
      <c r="I684">
        <v>2</v>
      </c>
      <c r="J684">
        <v>9</v>
      </c>
      <c r="K684">
        <v>1880</v>
      </c>
      <c r="L684" t="s">
        <v>3115</v>
      </c>
      <c r="N684" t="s">
        <v>3116</v>
      </c>
      <c r="O684" t="s">
        <v>1272</v>
      </c>
    </row>
    <row r="685" spans="1:15" ht="12.75">
      <c r="A685">
        <v>22774887</v>
      </c>
      <c r="B685" t="s">
        <v>3117</v>
      </c>
      <c r="C685" t="s">
        <v>3118</v>
      </c>
      <c r="I685">
        <v>3</v>
      </c>
      <c r="J685">
        <v>7</v>
      </c>
      <c r="K685">
        <v>1974</v>
      </c>
      <c r="L685" t="s">
        <v>3119</v>
      </c>
      <c r="N685" t="s">
        <v>3120</v>
      </c>
      <c r="O685" t="s">
        <v>1272</v>
      </c>
    </row>
    <row r="686" spans="1:15" ht="12.75">
      <c r="A686">
        <v>22774890</v>
      </c>
      <c r="B686" t="s">
        <v>3121</v>
      </c>
      <c r="C686" t="s">
        <v>1520</v>
      </c>
      <c r="I686">
        <v>4</v>
      </c>
      <c r="J686">
        <v>7</v>
      </c>
      <c r="K686">
        <v>1901</v>
      </c>
      <c r="L686" t="s">
        <v>3122</v>
      </c>
      <c r="N686" t="s">
        <v>3123</v>
      </c>
      <c r="O686" t="s">
        <v>1272</v>
      </c>
    </row>
    <row r="687" spans="1:15" ht="12.75">
      <c r="A687">
        <v>22774889</v>
      </c>
      <c r="B687" t="s">
        <v>3121</v>
      </c>
      <c r="C687" t="s">
        <v>386</v>
      </c>
      <c r="I687">
        <v>4</v>
      </c>
      <c r="J687">
        <v>26</v>
      </c>
      <c r="K687">
        <v>1906</v>
      </c>
      <c r="L687" t="s">
        <v>3124</v>
      </c>
      <c r="N687" t="s">
        <v>3125</v>
      </c>
      <c r="O687" t="s">
        <v>1272</v>
      </c>
    </row>
    <row r="688" spans="1:15" ht="12.75">
      <c r="A688">
        <v>22774892</v>
      </c>
      <c r="B688" t="s">
        <v>3126</v>
      </c>
      <c r="C688" t="s">
        <v>3127</v>
      </c>
      <c r="E688" t="s">
        <v>3128</v>
      </c>
      <c r="H688">
        <v>1867</v>
      </c>
      <c r="I688">
        <v>12</v>
      </c>
      <c r="J688">
        <v>17</v>
      </c>
      <c r="K688">
        <v>1945</v>
      </c>
      <c r="L688" t="s">
        <v>3129</v>
      </c>
      <c r="N688" t="s">
        <v>3130</v>
      </c>
      <c r="O688" t="s">
        <v>1282</v>
      </c>
    </row>
    <row r="689" spans="1:15" ht="12.75">
      <c r="A689">
        <v>22774891</v>
      </c>
      <c r="B689" t="s">
        <v>3126</v>
      </c>
      <c r="C689" t="s">
        <v>3131</v>
      </c>
      <c r="H689">
        <v>1867</v>
      </c>
      <c r="I689">
        <v>7</v>
      </c>
      <c r="J689">
        <v>6</v>
      </c>
      <c r="K689">
        <v>1946</v>
      </c>
      <c r="L689" t="s">
        <v>3132</v>
      </c>
      <c r="N689" t="s">
        <v>3133</v>
      </c>
      <c r="O689" t="s">
        <v>1282</v>
      </c>
    </row>
    <row r="690" spans="1:15" ht="12.75">
      <c r="A690">
        <v>22774893</v>
      </c>
      <c r="B690" t="s">
        <v>3126</v>
      </c>
      <c r="C690" t="s">
        <v>3134</v>
      </c>
      <c r="F690">
        <v>11</v>
      </c>
      <c r="G690">
        <v>25</v>
      </c>
      <c r="H690">
        <v>1909</v>
      </c>
      <c r="I690">
        <v>8</v>
      </c>
      <c r="J690">
        <v>20</v>
      </c>
      <c r="K690">
        <v>1911</v>
      </c>
      <c r="L690" t="s">
        <v>3135</v>
      </c>
      <c r="N690" t="s">
        <v>3136</v>
      </c>
      <c r="O690" t="s">
        <v>1282</v>
      </c>
    </row>
    <row r="691" spans="1:15" ht="12.75">
      <c r="A691">
        <v>23161521</v>
      </c>
      <c r="B691" t="s">
        <v>3137</v>
      </c>
      <c r="C691" t="s">
        <v>1346</v>
      </c>
      <c r="D691" t="s">
        <v>1419</v>
      </c>
      <c r="E691" t="s">
        <v>396</v>
      </c>
      <c r="F691">
        <v>10</v>
      </c>
      <c r="G691">
        <v>14</v>
      </c>
      <c r="H691">
        <v>1882</v>
      </c>
      <c r="I691">
        <v>10</v>
      </c>
      <c r="J691">
        <v>27</v>
      </c>
      <c r="K691">
        <v>1906</v>
      </c>
      <c r="O691" t="s">
        <v>1272</v>
      </c>
    </row>
    <row r="692" spans="1:15" ht="12.75">
      <c r="A692">
        <v>22774894</v>
      </c>
      <c r="B692" t="s">
        <v>3138</v>
      </c>
      <c r="C692" t="s">
        <v>1852</v>
      </c>
      <c r="I692">
        <v>7</v>
      </c>
      <c r="J692">
        <v>26</v>
      </c>
      <c r="K692">
        <v>1884</v>
      </c>
      <c r="L692" t="s">
        <v>3139</v>
      </c>
      <c r="N692" t="s">
        <v>3140</v>
      </c>
      <c r="O692" t="s">
        <v>1272</v>
      </c>
    </row>
    <row r="693" spans="1:15" ht="12.75">
      <c r="A693">
        <v>22774896</v>
      </c>
      <c r="B693" t="s">
        <v>3141</v>
      </c>
      <c r="C693" t="s">
        <v>1288</v>
      </c>
      <c r="I693">
        <v>10</v>
      </c>
      <c r="J693">
        <v>30</v>
      </c>
      <c r="K693">
        <v>1906</v>
      </c>
      <c r="L693" t="s">
        <v>3142</v>
      </c>
      <c r="N693" t="s">
        <v>3143</v>
      </c>
      <c r="O693" t="s">
        <v>1272</v>
      </c>
    </row>
    <row r="694" spans="1:15" ht="12.75">
      <c r="A694">
        <v>22774900</v>
      </c>
      <c r="B694" t="s">
        <v>22</v>
      </c>
      <c r="C694" t="s">
        <v>1555</v>
      </c>
      <c r="I694">
        <v>11</v>
      </c>
      <c r="J694">
        <v>1</v>
      </c>
      <c r="K694">
        <v>1882</v>
      </c>
      <c r="L694" t="s">
        <v>3144</v>
      </c>
      <c r="N694" t="s">
        <v>3145</v>
      </c>
      <c r="O694" t="s">
        <v>1272</v>
      </c>
    </row>
    <row r="695" spans="1:15" ht="12.75">
      <c r="A695">
        <v>22774902</v>
      </c>
      <c r="B695" t="s">
        <v>22</v>
      </c>
      <c r="C695" t="s">
        <v>1279</v>
      </c>
      <c r="H695">
        <v>1874</v>
      </c>
      <c r="I695">
        <v>3</v>
      </c>
      <c r="J695">
        <v>3</v>
      </c>
      <c r="K695">
        <v>1962</v>
      </c>
      <c r="L695" t="s">
        <v>3146</v>
      </c>
      <c r="N695" t="s">
        <v>3147</v>
      </c>
      <c r="O695" t="s">
        <v>1282</v>
      </c>
    </row>
    <row r="696" spans="1:15" ht="12.75">
      <c r="A696">
        <v>22774898</v>
      </c>
      <c r="B696" t="s">
        <v>22</v>
      </c>
      <c r="C696" t="s">
        <v>1504</v>
      </c>
      <c r="I696">
        <v>5</v>
      </c>
      <c r="J696">
        <v>13</v>
      </c>
      <c r="K696">
        <v>1870</v>
      </c>
      <c r="L696" t="s">
        <v>3148</v>
      </c>
      <c r="N696" t="s">
        <v>2789</v>
      </c>
      <c r="O696" t="s">
        <v>1272</v>
      </c>
    </row>
    <row r="697" spans="1:15" ht="12.75">
      <c r="A697">
        <v>22774904</v>
      </c>
      <c r="B697" t="s">
        <v>22</v>
      </c>
      <c r="C697" t="s">
        <v>1504</v>
      </c>
      <c r="D697" t="s">
        <v>3149</v>
      </c>
      <c r="F697">
        <v>3</v>
      </c>
      <c r="G697">
        <v>11</v>
      </c>
      <c r="H697">
        <v>1852</v>
      </c>
      <c r="I697">
        <v>2</v>
      </c>
      <c r="J697">
        <v>4</v>
      </c>
      <c r="K697">
        <v>1908</v>
      </c>
      <c r="L697" t="s">
        <v>3150</v>
      </c>
      <c r="N697" t="s">
        <v>3151</v>
      </c>
      <c r="O697" t="s">
        <v>1272</v>
      </c>
    </row>
    <row r="698" spans="1:15" ht="12.75">
      <c r="A698">
        <v>22774899</v>
      </c>
      <c r="B698" t="s">
        <v>22</v>
      </c>
      <c r="C698" t="s">
        <v>2034</v>
      </c>
      <c r="D698" t="s">
        <v>3152</v>
      </c>
      <c r="F698">
        <v>4</v>
      </c>
      <c r="G698">
        <v>22</v>
      </c>
      <c r="H698">
        <v>1913</v>
      </c>
      <c r="I698">
        <v>4</v>
      </c>
      <c r="J698">
        <v>23</v>
      </c>
      <c r="K698">
        <v>1913</v>
      </c>
      <c r="L698" t="s">
        <v>3153</v>
      </c>
      <c r="N698" t="s">
        <v>3154</v>
      </c>
      <c r="O698" t="s">
        <v>1272</v>
      </c>
    </row>
    <row r="699" spans="1:15" ht="12.75">
      <c r="A699">
        <v>29094079</v>
      </c>
      <c r="B699" t="s">
        <v>22</v>
      </c>
      <c r="C699" t="s">
        <v>2881</v>
      </c>
      <c r="I699">
        <v>6</v>
      </c>
      <c r="J699">
        <v>24</v>
      </c>
      <c r="K699">
        <v>1907</v>
      </c>
      <c r="O699" t="s">
        <v>1282</v>
      </c>
    </row>
    <row r="700" spans="1:15" ht="12.75">
      <c r="A700">
        <v>22774901</v>
      </c>
      <c r="B700" t="s">
        <v>22</v>
      </c>
      <c r="C700" t="s">
        <v>1528</v>
      </c>
      <c r="H700">
        <v>1883</v>
      </c>
      <c r="I700">
        <v>12</v>
      </c>
      <c r="J700">
        <v>17</v>
      </c>
      <c r="K700">
        <v>1947</v>
      </c>
      <c r="L700" t="s">
        <v>3155</v>
      </c>
      <c r="N700" t="s">
        <v>3156</v>
      </c>
      <c r="O700" t="s">
        <v>1282</v>
      </c>
    </row>
    <row r="701" spans="1:15" ht="12.75">
      <c r="A701">
        <v>22774906</v>
      </c>
      <c r="B701" t="s">
        <v>3157</v>
      </c>
      <c r="C701" t="s">
        <v>3158</v>
      </c>
      <c r="I701">
        <v>11</v>
      </c>
      <c r="J701">
        <v>25</v>
      </c>
      <c r="K701">
        <v>1925</v>
      </c>
      <c r="L701" t="s">
        <v>3159</v>
      </c>
      <c r="N701" t="s">
        <v>3160</v>
      </c>
      <c r="O701" t="s">
        <v>1272</v>
      </c>
    </row>
    <row r="702" spans="1:15" ht="12.75">
      <c r="A702">
        <v>22774907</v>
      </c>
      <c r="B702" t="s">
        <v>3161</v>
      </c>
      <c r="C702" t="s">
        <v>2964</v>
      </c>
      <c r="I702">
        <v>4</v>
      </c>
      <c r="J702">
        <v>2</v>
      </c>
      <c r="K702">
        <v>1871</v>
      </c>
      <c r="L702" t="s">
        <v>3162</v>
      </c>
      <c r="N702" t="s">
        <v>3163</v>
      </c>
      <c r="O702" t="s">
        <v>1272</v>
      </c>
    </row>
    <row r="703" spans="1:15" ht="12.75">
      <c r="A703">
        <v>22774908</v>
      </c>
      <c r="B703" t="s">
        <v>3164</v>
      </c>
      <c r="C703" t="s">
        <v>2883</v>
      </c>
      <c r="H703">
        <v>1913</v>
      </c>
      <c r="K703">
        <v>2005</v>
      </c>
      <c r="L703" t="s">
        <v>3165</v>
      </c>
      <c r="N703" t="s">
        <v>1339</v>
      </c>
      <c r="O703" t="s">
        <v>1282</v>
      </c>
    </row>
    <row r="704" spans="1:15" ht="12.75">
      <c r="A704">
        <v>22774910</v>
      </c>
      <c r="B704" t="s">
        <v>3166</v>
      </c>
      <c r="C704" t="s">
        <v>3167</v>
      </c>
      <c r="H704">
        <v>1871</v>
      </c>
      <c r="I704">
        <v>5</v>
      </c>
      <c r="J704">
        <v>5</v>
      </c>
      <c r="K704">
        <v>1963</v>
      </c>
      <c r="L704" t="s">
        <v>3168</v>
      </c>
      <c r="N704" t="s">
        <v>3169</v>
      </c>
      <c r="O704" t="s">
        <v>1282</v>
      </c>
    </row>
    <row r="705" spans="1:15" ht="12.75">
      <c r="A705">
        <v>22774909</v>
      </c>
      <c r="B705" t="s">
        <v>3166</v>
      </c>
      <c r="C705" t="s">
        <v>3170</v>
      </c>
      <c r="H705">
        <v>1862</v>
      </c>
      <c r="I705">
        <v>9</v>
      </c>
      <c r="J705">
        <v>28</v>
      </c>
      <c r="K705">
        <v>1942</v>
      </c>
      <c r="L705" t="s">
        <v>3171</v>
      </c>
      <c r="N705" t="s">
        <v>3172</v>
      </c>
      <c r="O705" t="s">
        <v>1282</v>
      </c>
    </row>
    <row r="706" spans="1:15" ht="12.75">
      <c r="A706">
        <v>22774912</v>
      </c>
      <c r="B706" t="s">
        <v>3173</v>
      </c>
      <c r="C706" t="s">
        <v>3174</v>
      </c>
      <c r="F706">
        <v>4</v>
      </c>
      <c r="G706">
        <v>11</v>
      </c>
      <c r="H706">
        <v>1886</v>
      </c>
      <c r="I706">
        <v>3</v>
      </c>
      <c r="J706">
        <v>5</v>
      </c>
      <c r="K706">
        <v>1979</v>
      </c>
      <c r="L706" t="s">
        <v>3175</v>
      </c>
      <c r="N706" t="s">
        <v>3176</v>
      </c>
      <c r="O706" t="s">
        <v>1282</v>
      </c>
    </row>
    <row r="707" spans="1:15" ht="12.75">
      <c r="A707">
        <v>22774911</v>
      </c>
      <c r="B707" t="s">
        <v>3173</v>
      </c>
      <c r="C707" t="s">
        <v>3177</v>
      </c>
      <c r="F707">
        <v>3</v>
      </c>
      <c r="G707">
        <v>8</v>
      </c>
      <c r="H707">
        <v>1888</v>
      </c>
      <c r="I707">
        <v>11</v>
      </c>
      <c r="J707">
        <v>27</v>
      </c>
      <c r="K707">
        <v>1982</v>
      </c>
      <c r="L707" t="s">
        <v>3178</v>
      </c>
      <c r="N707" t="s">
        <v>3179</v>
      </c>
      <c r="O707" t="s">
        <v>1272</v>
      </c>
    </row>
    <row r="708" spans="1:15" ht="12.75">
      <c r="A708">
        <v>22774913</v>
      </c>
      <c r="B708" t="s">
        <v>3180</v>
      </c>
      <c r="C708" t="s">
        <v>3181</v>
      </c>
      <c r="H708">
        <v>1941</v>
      </c>
      <c r="I708">
        <v>3</v>
      </c>
      <c r="J708">
        <v>31</v>
      </c>
      <c r="K708">
        <v>1980</v>
      </c>
      <c r="L708" t="s">
        <v>3182</v>
      </c>
      <c r="N708" t="s">
        <v>3183</v>
      </c>
      <c r="O708" t="s">
        <v>1282</v>
      </c>
    </row>
    <row r="709" spans="1:15" ht="12.75">
      <c r="A709">
        <v>22774914</v>
      </c>
      <c r="B709" t="s">
        <v>3180</v>
      </c>
      <c r="C709" t="s">
        <v>3184</v>
      </c>
      <c r="H709">
        <v>1905</v>
      </c>
      <c r="I709">
        <v>4</v>
      </c>
      <c r="J709">
        <v>17</v>
      </c>
      <c r="K709">
        <v>1987</v>
      </c>
      <c r="L709" t="s">
        <v>3185</v>
      </c>
      <c r="N709" t="s">
        <v>3186</v>
      </c>
      <c r="O709" t="s">
        <v>1282</v>
      </c>
    </row>
    <row r="710" spans="1:15" ht="12.75">
      <c r="A710">
        <v>22774915</v>
      </c>
      <c r="B710" t="s">
        <v>3180</v>
      </c>
      <c r="C710" t="s">
        <v>3187</v>
      </c>
      <c r="H710">
        <v>1908</v>
      </c>
      <c r="I710">
        <v>12</v>
      </c>
      <c r="J710">
        <v>12</v>
      </c>
      <c r="K710">
        <v>1988</v>
      </c>
      <c r="L710" t="s">
        <v>3188</v>
      </c>
      <c r="N710" t="s">
        <v>3189</v>
      </c>
      <c r="O710" t="s">
        <v>1282</v>
      </c>
    </row>
    <row r="711" spans="1:15" ht="12.75">
      <c r="A711">
        <v>29675969</v>
      </c>
      <c r="B711" t="s">
        <v>3180</v>
      </c>
      <c r="C711" t="s">
        <v>3190</v>
      </c>
      <c r="H711">
        <v>1933</v>
      </c>
      <c r="O711" t="s">
        <v>1282</v>
      </c>
    </row>
    <row r="712" spans="1:15" ht="12.75">
      <c r="A712">
        <v>29675980</v>
      </c>
      <c r="B712" t="s">
        <v>3191</v>
      </c>
      <c r="C712" t="s">
        <v>1855</v>
      </c>
      <c r="D712" t="s">
        <v>1760</v>
      </c>
      <c r="H712">
        <v>1913</v>
      </c>
      <c r="O712" t="s">
        <v>1282</v>
      </c>
    </row>
    <row r="713" spans="1:15" ht="12.75">
      <c r="A713">
        <v>22774916</v>
      </c>
      <c r="B713" t="s">
        <v>3191</v>
      </c>
      <c r="C713" t="s">
        <v>2076</v>
      </c>
      <c r="D713" t="s">
        <v>1408</v>
      </c>
      <c r="H713">
        <v>1911</v>
      </c>
      <c r="I713">
        <v>6</v>
      </c>
      <c r="J713">
        <v>17</v>
      </c>
      <c r="K713">
        <v>1976</v>
      </c>
      <c r="L713" t="s">
        <v>3192</v>
      </c>
      <c r="N713" t="s">
        <v>3193</v>
      </c>
      <c r="O713" t="s">
        <v>1282</v>
      </c>
    </row>
    <row r="714" spans="1:15" ht="12.75">
      <c r="A714">
        <v>22774921</v>
      </c>
      <c r="B714" t="s">
        <v>2039</v>
      </c>
      <c r="C714" t="s">
        <v>3194</v>
      </c>
      <c r="H714">
        <v>1889</v>
      </c>
      <c r="I714">
        <v>5</v>
      </c>
      <c r="J714">
        <v>14</v>
      </c>
      <c r="K714">
        <v>1939</v>
      </c>
      <c r="L714" t="s">
        <v>3195</v>
      </c>
      <c r="N714" t="s">
        <v>3196</v>
      </c>
      <c r="O714" t="s">
        <v>1282</v>
      </c>
    </row>
    <row r="715" spans="1:15" ht="12.75">
      <c r="A715">
        <v>22774920</v>
      </c>
      <c r="B715" t="s">
        <v>2039</v>
      </c>
      <c r="C715" t="s">
        <v>3197</v>
      </c>
      <c r="H715">
        <v>1862</v>
      </c>
      <c r="I715">
        <v>1</v>
      </c>
      <c r="J715">
        <v>19</v>
      </c>
      <c r="K715">
        <v>1926</v>
      </c>
      <c r="L715" t="s">
        <v>3198</v>
      </c>
      <c r="N715" t="s">
        <v>3199</v>
      </c>
      <c r="O715" t="s">
        <v>1282</v>
      </c>
    </row>
    <row r="716" spans="1:15" ht="12.75">
      <c r="A716">
        <v>22774919</v>
      </c>
      <c r="B716" t="s">
        <v>2039</v>
      </c>
      <c r="C716" t="s">
        <v>3200</v>
      </c>
      <c r="E716" t="s">
        <v>3201</v>
      </c>
      <c r="F716">
        <v>1</v>
      </c>
      <c r="G716">
        <v>12</v>
      </c>
      <c r="H716">
        <v>1869</v>
      </c>
      <c r="I716">
        <v>6</v>
      </c>
      <c r="J716">
        <v>24</v>
      </c>
      <c r="K716">
        <v>1948</v>
      </c>
      <c r="L716" t="s">
        <v>3202</v>
      </c>
      <c r="N716" t="s">
        <v>3203</v>
      </c>
      <c r="O716" t="s">
        <v>1282</v>
      </c>
    </row>
    <row r="717" spans="1:15" ht="12.75">
      <c r="A717">
        <v>22774917</v>
      </c>
      <c r="B717" t="s">
        <v>2039</v>
      </c>
      <c r="C717" t="s">
        <v>3204</v>
      </c>
      <c r="H717">
        <v>1923</v>
      </c>
      <c r="I717">
        <v>5</v>
      </c>
      <c r="J717">
        <v>9</v>
      </c>
      <c r="K717">
        <v>1992</v>
      </c>
      <c r="L717" t="s">
        <v>3205</v>
      </c>
      <c r="N717" t="e">
        <f>-of RENAL FAILURE died at KENT COUNTY</f>
        <v>#NAME?</v>
      </c>
      <c r="O717" t="s">
        <v>1282</v>
      </c>
    </row>
    <row r="718" spans="1:15" ht="12.75">
      <c r="A718">
        <v>22774918</v>
      </c>
      <c r="B718" t="s">
        <v>2039</v>
      </c>
      <c r="C718" t="s">
        <v>3206</v>
      </c>
      <c r="H718">
        <v>1902</v>
      </c>
      <c r="I718">
        <v>12</v>
      </c>
      <c r="J718">
        <v>3</v>
      </c>
      <c r="K718">
        <v>1976</v>
      </c>
      <c r="L718" t="s">
        <v>3207</v>
      </c>
      <c r="N718" t="s">
        <v>3208</v>
      </c>
      <c r="O718" t="s">
        <v>1282</v>
      </c>
    </row>
    <row r="719" spans="1:15" ht="12.75">
      <c r="A719">
        <v>22774923</v>
      </c>
      <c r="B719" t="s">
        <v>3209</v>
      </c>
      <c r="C719" t="s">
        <v>1332</v>
      </c>
      <c r="E719" t="s">
        <v>3210</v>
      </c>
      <c r="F719">
        <v>12</v>
      </c>
      <c r="G719">
        <v>6</v>
      </c>
      <c r="H719">
        <v>1859</v>
      </c>
      <c r="I719">
        <v>8</v>
      </c>
      <c r="J719">
        <v>3</v>
      </c>
      <c r="K719">
        <v>1932</v>
      </c>
      <c r="L719" t="s">
        <v>3211</v>
      </c>
      <c r="N719" t="s">
        <v>3212</v>
      </c>
      <c r="O719" t="s">
        <v>1272</v>
      </c>
    </row>
    <row r="720" spans="1:15" ht="12.75">
      <c r="A720">
        <v>22774925</v>
      </c>
      <c r="B720" t="s">
        <v>3209</v>
      </c>
      <c r="C720" t="s">
        <v>1542</v>
      </c>
      <c r="F720">
        <v>5</v>
      </c>
      <c r="G720">
        <v>15</v>
      </c>
      <c r="H720">
        <v>1858</v>
      </c>
      <c r="I720">
        <v>1</v>
      </c>
      <c r="J720">
        <v>30</v>
      </c>
      <c r="K720">
        <v>1934</v>
      </c>
      <c r="L720" t="s">
        <v>3213</v>
      </c>
      <c r="N720" t="s">
        <v>3078</v>
      </c>
      <c r="O720" t="s">
        <v>1272</v>
      </c>
    </row>
    <row r="721" spans="1:15" ht="12.75">
      <c r="A721">
        <v>22774928</v>
      </c>
      <c r="B721" t="s">
        <v>3214</v>
      </c>
      <c r="C721" t="s">
        <v>3215</v>
      </c>
      <c r="I721">
        <v>8</v>
      </c>
      <c r="J721">
        <v>27</v>
      </c>
      <c r="K721">
        <v>1928</v>
      </c>
      <c r="L721" t="s">
        <v>3216</v>
      </c>
      <c r="N721" t="s">
        <v>3217</v>
      </c>
      <c r="O721" t="s">
        <v>1272</v>
      </c>
    </row>
    <row r="722" spans="1:15" ht="12.75">
      <c r="A722">
        <v>22774929</v>
      </c>
      <c r="B722" t="s">
        <v>3218</v>
      </c>
      <c r="C722" t="s">
        <v>1504</v>
      </c>
      <c r="I722">
        <v>3</v>
      </c>
      <c r="J722">
        <v>4</v>
      </c>
      <c r="K722">
        <v>1934</v>
      </c>
      <c r="L722" t="s">
        <v>3219</v>
      </c>
      <c r="N722" t="e">
        <f>--died at ALLEGAN</f>
        <v>#NAME?</v>
      </c>
      <c r="O722" t="s">
        <v>1272</v>
      </c>
    </row>
    <row r="723" spans="1:15" ht="12.75">
      <c r="A723">
        <v>22774930</v>
      </c>
      <c r="B723" t="s">
        <v>3220</v>
      </c>
      <c r="C723" t="s">
        <v>3221</v>
      </c>
      <c r="I723">
        <v>7</v>
      </c>
      <c r="J723">
        <v>21</v>
      </c>
      <c r="K723">
        <v>1905</v>
      </c>
      <c r="L723" t="s">
        <v>3222</v>
      </c>
      <c r="N723" t="s">
        <v>3223</v>
      </c>
      <c r="O723" t="s">
        <v>1272</v>
      </c>
    </row>
    <row r="724" spans="1:15" ht="12.75">
      <c r="A724">
        <v>22774931</v>
      </c>
      <c r="B724" t="s">
        <v>3224</v>
      </c>
      <c r="C724" t="s">
        <v>3225</v>
      </c>
      <c r="I724">
        <v>4</v>
      </c>
      <c r="J724">
        <v>29</v>
      </c>
      <c r="K724">
        <v>1868</v>
      </c>
      <c r="L724" t="s">
        <v>3226</v>
      </c>
      <c r="M724" t="s">
        <v>3227</v>
      </c>
      <c r="N724" t="s">
        <v>1339</v>
      </c>
      <c r="O724" t="s">
        <v>1282</v>
      </c>
    </row>
    <row r="725" spans="1:15" ht="12.75">
      <c r="A725">
        <v>22774935</v>
      </c>
      <c r="B725" t="s">
        <v>3224</v>
      </c>
      <c r="C725" t="s">
        <v>408</v>
      </c>
      <c r="E725" t="s">
        <v>3228</v>
      </c>
      <c r="F725">
        <v>12</v>
      </c>
      <c r="G725">
        <v>11</v>
      </c>
      <c r="H725">
        <v>1845</v>
      </c>
      <c r="I725">
        <v>2</v>
      </c>
      <c r="J725">
        <v>3</v>
      </c>
      <c r="K725">
        <v>1923</v>
      </c>
      <c r="L725" t="s">
        <v>3229</v>
      </c>
      <c r="N725" t="s">
        <v>3230</v>
      </c>
      <c r="O725" t="s">
        <v>1282</v>
      </c>
    </row>
    <row r="726" spans="1:15" ht="12.75">
      <c r="A726">
        <v>22774936</v>
      </c>
      <c r="B726" t="s">
        <v>3224</v>
      </c>
      <c r="C726" t="s">
        <v>3231</v>
      </c>
      <c r="H726">
        <v>1880</v>
      </c>
      <c r="I726">
        <v>2</v>
      </c>
      <c r="J726">
        <v>6</v>
      </c>
      <c r="K726">
        <v>1923</v>
      </c>
      <c r="L726" t="s">
        <v>3232</v>
      </c>
      <c r="N726" t="s">
        <v>3233</v>
      </c>
      <c r="O726" t="s">
        <v>1282</v>
      </c>
    </row>
    <row r="727" spans="1:15" ht="12.75">
      <c r="A727">
        <v>22774933</v>
      </c>
      <c r="B727" t="s">
        <v>3224</v>
      </c>
      <c r="C727" t="s">
        <v>1504</v>
      </c>
      <c r="I727">
        <v>4</v>
      </c>
      <c r="J727">
        <v>29</v>
      </c>
      <c r="K727">
        <v>1868</v>
      </c>
      <c r="L727" t="s">
        <v>3234</v>
      </c>
      <c r="N727" t="s">
        <v>1339</v>
      </c>
      <c r="O727" t="s">
        <v>1272</v>
      </c>
    </row>
    <row r="728" spans="1:15" ht="12.75">
      <c r="A728">
        <v>22774932</v>
      </c>
      <c r="B728" t="s">
        <v>3224</v>
      </c>
      <c r="C728" t="s">
        <v>1458</v>
      </c>
      <c r="I728">
        <v>4</v>
      </c>
      <c r="J728">
        <v>29</v>
      </c>
      <c r="K728">
        <v>1868</v>
      </c>
      <c r="L728" t="s">
        <v>3235</v>
      </c>
      <c r="N728" t="s">
        <v>1339</v>
      </c>
      <c r="O728" t="s">
        <v>1272</v>
      </c>
    </row>
    <row r="729" spans="1:15" ht="12.75">
      <c r="A729">
        <v>22774934</v>
      </c>
      <c r="B729" t="s">
        <v>3224</v>
      </c>
      <c r="C729" t="s">
        <v>1467</v>
      </c>
      <c r="F729">
        <v>3</v>
      </c>
      <c r="G729">
        <v>3</v>
      </c>
      <c r="H729">
        <v>1843</v>
      </c>
      <c r="I729">
        <v>2</v>
      </c>
      <c r="J729">
        <v>7</v>
      </c>
      <c r="K729">
        <v>1905</v>
      </c>
      <c r="L729" t="s">
        <v>3236</v>
      </c>
      <c r="N729" t="e">
        <f>--died at MANLIUS TOWNSHIP</f>
        <v>#NAME?</v>
      </c>
      <c r="O729" t="s">
        <v>1282</v>
      </c>
    </row>
    <row r="730" spans="1:15" ht="12.75">
      <c r="A730">
        <v>22774937</v>
      </c>
      <c r="B730" t="s">
        <v>80</v>
      </c>
      <c r="C730" t="s">
        <v>1545</v>
      </c>
      <c r="I730">
        <v>7</v>
      </c>
      <c r="J730">
        <v>17</v>
      </c>
      <c r="K730">
        <v>1868</v>
      </c>
      <c r="L730" t="s">
        <v>3237</v>
      </c>
      <c r="N730" t="s">
        <v>3163</v>
      </c>
      <c r="O730" t="s">
        <v>1282</v>
      </c>
    </row>
    <row r="731" spans="1:15" ht="12.75">
      <c r="A731">
        <v>22774938</v>
      </c>
      <c r="B731" t="s">
        <v>3238</v>
      </c>
      <c r="C731" t="s">
        <v>3239</v>
      </c>
      <c r="I731">
        <v>1</v>
      </c>
      <c r="J731">
        <v>11</v>
      </c>
      <c r="K731">
        <v>1902</v>
      </c>
      <c r="L731" t="s">
        <v>3240</v>
      </c>
      <c r="N731" t="s">
        <v>3241</v>
      </c>
      <c r="O731" t="s">
        <v>1282</v>
      </c>
    </row>
    <row r="732" spans="1:15" ht="12.75">
      <c r="A732">
        <v>23241138</v>
      </c>
      <c r="B732" t="s">
        <v>3238</v>
      </c>
      <c r="C732" t="s">
        <v>1446</v>
      </c>
      <c r="D732" t="s">
        <v>1408</v>
      </c>
      <c r="F732">
        <v>5</v>
      </c>
      <c r="G732">
        <v>8</v>
      </c>
      <c r="H732">
        <v>1868</v>
      </c>
      <c r="I732">
        <v>8</v>
      </c>
      <c r="J732">
        <v>6</v>
      </c>
      <c r="K732">
        <v>1884</v>
      </c>
      <c r="O732" t="s">
        <v>1282</v>
      </c>
    </row>
    <row r="733" spans="1:15" ht="12.75">
      <c r="A733">
        <v>22774939</v>
      </c>
      <c r="B733" t="s">
        <v>3238</v>
      </c>
      <c r="C733" t="s">
        <v>30</v>
      </c>
      <c r="I733">
        <v>3</v>
      </c>
      <c r="J733">
        <v>5</v>
      </c>
      <c r="K733">
        <v>1935</v>
      </c>
      <c r="L733" t="s">
        <v>3242</v>
      </c>
      <c r="N733" t="s">
        <v>3243</v>
      </c>
      <c r="O733" t="s">
        <v>1282</v>
      </c>
    </row>
    <row r="734" spans="1:15" ht="12.75">
      <c r="A734">
        <v>22774940</v>
      </c>
      <c r="B734" t="s">
        <v>207</v>
      </c>
      <c r="C734" t="s">
        <v>1865</v>
      </c>
      <c r="F734">
        <v>9</v>
      </c>
      <c r="G734">
        <v>10</v>
      </c>
      <c r="H734">
        <v>1840</v>
      </c>
      <c r="I734">
        <v>1</v>
      </c>
      <c r="J734">
        <v>25</v>
      </c>
      <c r="K734">
        <v>1917</v>
      </c>
      <c r="L734" t="s">
        <v>3244</v>
      </c>
      <c r="N734" t="s">
        <v>3245</v>
      </c>
      <c r="O734" t="s">
        <v>1282</v>
      </c>
    </row>
    <row r="735" spans="1:15" ht="12.75">
      <c r="A735">
        <v>22774941</v>
      </c>
      <c r="B735" t="s">
        <v>207</v>
      </c>
      <c r="C735" t="s">
        <v>1716</v>
      </c>
      <c r="E735" t="s">
        <v>1590</v>
      </c>
      <c r="F735">
        <v>12</v>
      </c>
      <c r="G735">
        <v>10</v>
      </c>
      <c r="H735">
        <v>1833</v>
      </c>
      <c r="I735">
        <v>11</v>
      </c>
      <c r="J735">
        <v>30</v>
      </c>
      <c r="K735">
        <v>1918</v>
      </c>
      <c r="L735" t="s">
        <v>3246</v>
      </c>
      <c r="N735" t="s">
        <v>3247</v>
      </c>
      <c r="O735" t="s">
        <v>1282</v>
      </c>
    </row>
    <row r="736" spans="1:15" ht="12.75">
      <c r="A736">
        <v>22774943</v>
      </c>
      <c r="B736" t="s">
        <v>3248</v>
      </c>
      <c r="C736" t="s">
        <v>3249</v>
      </c>
      <c r="H736">
        <v>1870</v>
      </c>
      <c r="I736">
        <v>10</v>
      </c>
      <c r="J736">
        <v>29</v>
      </c>
      <c r="K736">
        <v>1929</v>
      </c>
      <c r="L736" t="s">
        <v>3250</v>
      </c>
      <c r="N736" t="s">
        <v>3251</v>
      </c>
      <c r="O736" t="s">
        <v>1282</v>
      </c>
    </row>
    <row r="737" spans="1:15" ht="12.75">
      <c r="A737">
        <v>22774942</v>
      </c>
      <c r="B737" t="s">
        <v>3248</v>
      </c>
      <c r="C737" t="s">
        <v>3252</v>
      </c>
      <c r="I737">
        <v>12</v>
      </c>
      <c r="J737">
        <v>22</v>
      </c>
      <c r="K737">
        <v>1943</v>
      </c>
      <c r="L737" t="s">
        <v>3253</v>
      </c>
      <c r="N737" t="s">
        <v>3254</v>
      </c>
      <c r="O737" t="s">
        <v>1272</v>
      </c>
    </row>
    <row r="738" spans="1:15" ht="12.75">
      <c r="A738">
        <v>22774944</v>
      </c>
      <c r="B738" t="s">
        <v>3255</v>
      </c>
      <c r="C738" t="s">
        <v>1401</v>
      </c>
      <c r="I738">
        <v>1</v>
      </c>
      <c r="J738">
        <v>2</v>
      </c>
      <c r="K738">
        <v>1877</v>
      </c>
      <c r="L738" t="s">
        <v>3256</v>
      </c>
      <c r="N738" t="s">
        <v>3257</v>
      </c>
      <c r="O738" t="s">
        <v>1272</v>
      </c>
    </row>
    <row r="739" spans="1:15" ht="12.75">
      <c r="A739">
        <v>22774946</v>
      </c>
      <c r="B739" t="s">
        <v>3258</v>
      </c>
      <c r="C739" t="s">
        <v>3259</v>
      </c>
      <c r="L739" t="s">
        <v>3260</v>
      </c>
      <c r="N739" t="s">
        <v>1339</v>
      </c>
      <c r="O739" t="s">
        <v>1272</v>
      </c>
    </row>
    <row r="740" spans="1:15" ht="12.75">
      <c r="A740">
        <v>22774947</v>
      </c>
      <c r="B740" t="s">
        <v>3258</v>
      </c>
      <c r="C740" t="s">
        <v>3261</v>
      </c>
      <c r="L740" t="s">
        <v>3262</v>
      </c>
      <c r="N740" t="s">
        <v>1339</v>
      </c>
      <c r="O740" t="s">
        <v>1272</v>
      </c>
    </row>
    <row r="741" spans="1:15" ht="12.75">
      <c r="A741">
        <v>22774948</v>
      </c>
      <c r="B741" t="s">
        <v>3263</v>
      </c>
      <c r="C741" t="s">
        <v>1781</v>
      </c>
      <c r="H741">
        <v>1891</v>
      </c>
      <c r="I741">
        <v>7</v>
      </c>
      <c r="J741">
        <v>30</v>
      </c>
      <c r="K741">
        <v>1934</v>
      </c>
      <c r="L741" t="s">
        <v>3264</v>
      </c>
      <c r="N741" t="s">
        <v>3265</v>
      </c>
      <c r="O741" t="s">
        <v>1282</v>
      </c>
    </row>
    <row r="742" spans="1:15" ht="12.75">
      <c r="A742">
        <v>22774950</v>
      </c>
      <c r="B742" t="s">
        <v>3266</v>
      </c>
      <c r="C742" t="s">
        <v>2671</v>
      </c>
      <c r="H742">
        <v>1943</v>
      </c>
      <c r="I742">
        <v>4</v>
      </c>
      <c r="J742">
        <v>5</v>
      </c>
      <c r="K742">
        <v>2001</v>
      </c>
      <c r="L742" t="s">
        <v>3267</v>
      </c>
      <c r="N742" t="s">
        <v>3268</v>
      </c>
      <c r="O742" t="s">
        <v>1282</v>
      </c>
    </row>
    <row r="743" spans="1:15" ht="12.75">
      <c r="A743">
        <v>22774949</v>
      </c>
      <c r="B743" t="s">
        <v>3266</v>
      </c>
      <c r="C743" t="s">
        <v>2034</v>
      </c>
      <c r="H743">
        <v>1942</v>
      </c>
      <c r="L743" t="s">
        <v>3269</v>
      </c>
      <c r="N743" t="s">
        <v>1339</v>
      </c>
      <c r="O743" t="s">
        <v>1282</v>
      </c>
    </row>
    <row r="744" spans="1:15" ht="12.75">
      <c r="A744">
        <v>22774951</v>
      </c>
      <c r="B744" t="s">
        <v>3270</v>
      </c>
      <c r="C744" t="s">
        <v>1401</v>
      </c>
      <c r="I744">
        <v>4</v>
      </c>
      <c r="J744">
        <v>1</v>
      </c>
      <c r="K744">
        <v>1878</v>
      </c>
      <c r="L744" t="s">
        <v>3271</v>
      </c>
      <c r="N744" t="s">
        <v>3272</v>
      </c>
      <c r="O744" t="s">
        <v>1272</v>
      </c>
    </row>
    <row r="745" spans="1:15" ht="12.75">
      <c r="A745">
        <v>22774952</v>
      </c>
      <c r="B745" t="s">
        <v>3273</v>
      </c>
      <c r="C745" t="s">
        <v>3274</v>
      </c>
      <c r="I745">
        <v>10</v>
      </c>
      <c r="J745">
        <v>29</v>
      </c>
      <c r="K745">
        <v>2001</v>
      </c>
      <c r="L745" t="s">
        <v>3275</v>
      </c>
      <c r="N745" t="s">
        <v>3276</v>
      </c>
      <c r="O745" t="s">
        <v>1272</v>
      </c>
    </row>
    <row r="746" spans="1:15" ht="12.75">
      <c r="A746">
        <v>22774888</v>
      </c>
      <c r="B746" t="s">
        <v>3277</v>
      </c>
      <c r="C746" t="s">
        <v>1317</v>
      </c>
      <c r="H746">
        <v>1866</v>
      </c>
      <c r="I746">
        <v>12</v>
      </c>
      <c r="J746">
        <v>24</v>
      </c>
      <c r="K746">
        <v>1893</v>
      </c>
      <c r="L746" t="s">
        <v>3278</v>
      </c>
      <c r="N746" t="s">
        <v>3279</v>
      </c>
      <c r="O746" t="s">
        <v>1282</v>
      </c>
    </row>
    <row r="747" spans="1:15" ht="12.75">
      <c r="A747">
        <v>22774954</v>
      </c>
      <c r="B747" t="s">
        <v>3280</v>
      </c>
      <c r="C747" t="s">
        <v>1401</v>
      </c>
      <c r="F747">
        <v>1</v>
      </c>
      <c r="G747">
        <v>26</v>
      </c>
      <c r="H747">
        <v>1892</v>
      </c>
      <c r="I747">
        <v>1</v>
      </c>
      <c r="J747">
        <v>30</v>
      </c>
      <c r="K747">
        <v>1892</v>
      </c>
      <c r="L747" t="s">
        <v>3281</v>
      </c>
      <c r="N747" t="s">
        <v>3282</v>
      </c>
      <c r="O747" t="s">
        <v>1272</v>
      </c>
    </row>
    <row r="748" spans="1:15" ht="12.75">
      <c r="A748">
        <v>22774958</v>
      </c>
      <c r="B748" t="s">
        <v>3280</v>
      </c>
      <c r="C748" t="s">
        <v>2905</v>
      </c>
      <c r="I748">
        <v>12</v>
      </c>
      <c r="J748">
        <v>19</v>
      </c>
      <c r="K748">
        <v>1884</v>
      </c>
      <c r="L748" t="s">
        <v>3283</v>
      </c>
      <c r="N748" t="s">
        <v>3284</v>
      </c>
      <c r="O748" t="s">
        <v>1272</v>
      </c>
    </row>
    <row r="749" spans="1:15" ht="12.75">
      <c r="A749">
        <v>22774956</v>
      </c>
      <c r="B749" t="s">
        <v>3280</v>
      </c>
      <c r="C749" t="s">
        <v>1823</v>
      </c>
      <c r="I749">
        <v>4</v>
      </c>
      <c r="J749">
        <v>7</v>
      </c>
      <c r="K749">
        <v>1899</v>
      </c>
      <c r="L749" t="s">
        <v>3285</v>
      </c>
      <c r="N749" t="s">
        <v>3286</v>
      </c>
      <c r="O749" t="s">
        <v>1272</v>
      </c>
    </row>
    <row r="750" spans="1:15" ht="12.75">
      <c r="A750">
        <v>22774955</v>
      </c>
      <c r="B750" t="s">
        <v>3280</v>
      </c>
      <c r="C750" t="s">
        <v>3287</v>
      </c>
      <c r="I750">
        <v>4</v>
      </c>
      <c r="J750">
        <v>16</v>
      </c>
      <c r="K750">
        <v>1882</v>
      </c>
      <c r="L750" t="s">
        <v>3281</v>
      </c>
      <c r="N750" t="s">
        <v>622</v>
      </c>
      <c r="O750" t="s">
        <v>1272</v>
      </c>
    </row>
    <row r="751" spans="1:15" ht="12.75">
      <c r="A751">
        <v>22774960</v>
      </c>
      <c r="B751" t="s">
        <v>3288</v>
      </c>
      <c r="C751" t="s">
        <v>3289</v>
      </c>
      <c r="E751" t="s">
        <v>1590</v>
      </c>
      <c r="H751">
        <v>1869</v>
      </c>
      <c r="I751">
        <v>11</v>
      </c>
      <c r="J751">
        <v>29</v>
      </c>
      <c r="K751">
        <v>1946</v>
      </c>
      <c r="L751" t="s">
        <v>3290</v>
      </c>
      <c r="N751" t="s">
        <v>3291</v>
      </c>
      <c r="O751" t="s">
        <v>1282</v>
      </c>
    </row>
    <row r="752" spans="1:15" ht="12.75">
      <c r="A752">
        <v>24634317</v>
      </c>
      <c r="B752" t="s">
        <v>3292</v>
      </c>
      <c r="C752" t="s">
        <v>3293</v>
      </c>
      <c r="F752">
        <v>6</v>
      </c>
      <c r="G752">
        <v>28</v>
      </c>
      <c r="H752">
        <v>1906</v>
      </c>
      <c r="I752">
        <v>6</v>
      </c>
      <c r="J752">
        <v>28</v>
      </c>
      <c r="K752">
        <v>1906</v>
      </c>
      <c r="O752" t="s">
        <v>1272</v>
      </c>
    </row>
    <row r="753" spans="1:15" ht="12.75">
      <c r="A753">
        <v>22774897</v>
      </c>
      <c r="B753" t="s">
        <v>3292</v>
      </c>
      <c r="C753" t="s">
        <v>1</v>
      </c>
      <c r="E753" t="s">
        <v>3294</v>
      </c>
      <c r="F753">
        <v>6</v>
      </c>
      <c r="G753">
        <v>25</v>
      </c>
      <c r="H753">
        <v>1879</v>
      </c>
      <c r="I753">
        <v>7</v>
      </c>
      <c r="J753">
        <v>1</v>
      </c>
      <c r="K753">
        <v>1906</v>
      </c>
      <c r="L753" t="s">
        <v>3295</v>
      </c>
      <c r="N753" t="s">
        <v>3296</v>
      </c>
      <c r="O753" t="s">
        <v>1272</v>
      </c>
    </row>
    <row r="754" spans="1:15" ht="12.75">
      <c r="A754">
        <v>22774962</v>
      </c>
      <c r="B754" t="s">
        <v>3292</v>
      </c>
      <c r="C754" t="s">
        <v>3297</v>
      </c>
      <c r="F754">
        <v>11</v>
      </c>
      <c r="G754">
        <v>16</v>
      </c>
      <c r="H754">
        <v>1875</v>
      </c>
      <c r="I754">
        <v>5</v>
      </c>
      <c r="J754">
        <v>12</v>
      </c>
      <c r="K754">
        <v>1951</v>
      </c>
      <c r="L754" t="s">
        <v>3298</v>
      </c>
      <c r="N754" t="s">
        <v>3299</v>
      </c>
      <c r="O754" t="s">
        <v>1282</v>
      </c>
    </row>
    <row r="755" spans="1:15" ht="12.75">
      <c r="A755">
        <v>22774961</v>
      </c>
      <c r="B755" t="s">
        <v>3292</v>
      </c>
      <c r="C755" t="s">
        <v>3300</v>
      </c>
      <c r="E755" t="s">
        <v>2822</v>
      </c>
      <c r="F755">
        <v>5</v>
      </c>
      <c r="G755">
        <v>10</v>
      </c>
      <c r="H755">
        <v>1864</v>
      </c>
      <c r="I755">
        <v>7</v>
      </c>
      <c r="J755">
        <v>27</v>
      </c>
      <c r="K755">
        <v>1940</v>
      </c>
      <c r="L755" t="s">
        <v>3301</v>
      </c>
      <c r="N755" t="s">
        <v>3302</v>
      </c>
      <c r="O755" t="s">
        <v>1282</v>
      </c>
    </row>
    <row r="756" spans="1:15" ht="12.75">
      <c r="A756">
        <v>22774963</v>
      </c>
      <c r="B756" t="s">
        <v>3303</v>
      </c>
      <c r="C756" t="s">
        <v>3304</v>
      </c>
      <c r="I756">
        <v>12</v>
      </c>
      <c r="J756">
        <v>2</v>
      </c>
      <c r="K756">
        <v>1940</v>
      </c>
      <c r="L756" t="s">
        <v>3305</v>
      </c>
      <c r="N756" t="s">
        <v>3306</v>
      </c>
      <c r="O756" t="s">
        <v>1272</v>
      </c>
    </row>
    <row r="757" spans="1:15" ht="12.75">
      <c r="A757">
        <v>22774964</v>
      </c>
      <c r="B757" t="s">
        <v>3307</v>
      </c>
      <c r="C757" t="s">
        <v>3308</v>
      </c>
      <c r="I757">
        <v>10</v>
      </c>
      <c r="J757">
        <v>17</v>
      </c>
      <c r="K757">
        <v>1892</v>
      </c>
      <c r="L757" t="s">
        <v>3309</v>
      </c>
      <c r="N757" t="s">
        <v>3310</v>
      </c>
      <c r="O757" t="s">
        <v>1272</v>
      </c>
    </row>
    <row r="758" spans="1:15" ht="12.75">
      <c r="A758">
        <v>22774966</v>
      </c>
      <c r="B758" t="s">
        <v>3311</v>
      </c>
      <c r="C758" t="s">
        <v>1565</v>
      </c>
      <c r="D758" t="s">
        <v>1479</v>
      </c>
      <c r="I758">
        <v>2</v>
      </c>
      <c r="J758">
        <v>17</v>
      </c>
      <c r="K758">
        <v>1892</v>
      </c>
      <c r="L758" t="s">
        <v>3312</v>
      </c>
      <c r="N758" t="s">
        <v>3313</v>
      </c>
      <c r="O758" t="s">
        <v>1282</v>
      </c>
    </row>
    <row r="759" spans="1:15" ht="12.75">
      <c r="A759">
        <v>22774965</v>
      </c>
      <c r="B759" t="s">
        <v>3311</v>
      </c>
      <c r="C759" t="s">
        <v>1504</v>
      </c>
      <c r="I759">
        <v>2</v>
      </c>
      <c r="J759">
        <v>13</v>
      </c>
      <c r="K759">
        <v>1877</v>
      </c>
      <c r="L759" t="s">
        <v>3314</v>
      </c>
      <c r="N759" t="s">
        <v>3315</v>
      </c>
      <c r="O759" t="s">
        <v>1282</v>
      </c>
    </row>
    <row r="760" spans="1:15" ht="12.75">
      <c r="A760">
        <v>22774967</v>
      </c>
      <c r="B760" t="s">
        <v>3316</v>
      </c>
      <c r="C760" t="s">
        <v>1401</v>
      </c>
      <c r="I760">
        <v>9</v>
      </c>
      <c r="J760">
        <v>20</v>
      </c>
      <c r="K760">
        <v>1887</v>
      </c>
      <c r="L760" t="s">
        <v>3317</v>
      </c>
      <c r="N760" t="s">
        <v>3318</v>
      </c>
      <c r="O760" t="s">
        <v>1272</v>
      </c>
    </row>
    <row r="761" spans="1:15" ht="12.75">
      <c r="A761">
        <v>22774968</v>
      </c>
      <c r="B761" t="s">
        <v>3319</v>
      </c>
      <c r="C761" t="s">
        <v>3320</v>
      </c>
      <c r="F761">
        <v>11</v>
      </c>
      <c r="G761">
        <v>29</v>
      </c>
      <c r="H761">
        <v>1889</v>
      </c>
      <c r="I761">
        <v>10</v>
      </c>
      <c r="J761">
        <v>24</v>
      </c>
      <c r="K761">
        <v>1964</v>
      </c>
      <c r="L761" t="s">
        <v>3036</v>
      </c>
      <c r="N761" t="s">
        <v>3321</v>
      </c>
      <c r="O761" t="s">
        <v>1282</v>
      </c>
    </row>
    <row r="762" spans="1:15" ht="12.75">
      <c r="A762">
        <v>22774969</v>
      </c>
      <c r="B762" t="s">
        <v>3319</v>
      </c>
      <c r="C762" t="s">
        <v>3322</v>
      </c>
      <c r="F762">
        <v>6</v>
      </c>
      <c r="G762">
        <v>23</v>
      </c>
      <c r="H762">
        <v>1899</v>
      </c>
      <c r="I762">
        <v>2</v>
      </c>
      <c r="J762">
        <v>22</v>
      </c>
      <c r="K762">
        <v>1965</v>
      </c>
      <c r="L762" t="s">
        <v>3039</v>
      </c>
      <c r="N762" t="s">
        <v>3323</v>
      </c>
      <c r="O762" t="s">
        <v>1282</v>
      </c>
    </row>
    <row r="763" spans="1:15" ht="12.75">
      <c r="A763">
        <v>22774970</v>
      </c>
      <c r="B763" t="s">
        <v>3324</v>
      </c>
      <c r="C763" t="s">
        <v>3325</v>
      </c>
      <c r="I763">
        <v>2</v>
      </c>
      <c r="J763">
        <v>14</v>
      </c>
      <c r="K763">
        <v>1999</v>
      </c>
      <c r="L763" t="s">
        <v>3326</v>
      </c>
      <c r="N763" t="s">
        <v>3327</v>
      </c>
      <c r="O763" t="s">
        <v>1272</v>
      </c>
    </row>
    <row r="764" spans="1:15" ht="12.75">
      <c r="A764">
        <v>22774972</v>
      </c>
      <c r="B764" t="s">
        <v>3328</v>
      </c>
      <c r="C764" t="s">
        <v>2762</v>
      </c>
      <c r="H764">
        <v>1882</v>
      </c>
      <c r="I764">
        <v>12</v>
      </c>
      <c r="J764">
        <v>15</v>
      </c>
      <c r="K764">
        <v>1943</v>
      </c>
      <c r="L764" t="s">
        <v>3329</v>
      </c>
      <c r="N764" t="s">
        <v>3330</v>
      </c>
      <c r="O764" t="s">
        <v>1282</v>
      </c>
    </row>
    <row r="765" spans="1:15" ht="12.75">
      <c r="A765">
        <v>22774971</v>
      </c>
      <c r="B765" t="s">
        <v>3328</v>
      </c>
      <c r="C765" t="s">
        <v>3331</v>
      </c>
      <c r="H765">
        <v>1904</v>
      </c>
      <c r="I765">
        <v>2</v>
      </c>
      <c r="J765">
        <v>8</v>
      </c>
      <c r="K765">
        <v>1906</v>
      </c>
      <c r="L765" t="s">
        <v>3332</v>
      </c>
      <c r="N765" t="s">
        <v>3333</v>
      </c>
      <c r="O765" t="s">
        <v>1282</v>
      </c>
    </row>
    <row r="766" spans="1:15" ht="12.75">
      <c r="A766">
        <v>22774696</v>
      </c>
      <c r="B766" t="s">
        <v>3334</v>
      </c>
      <c r="C766" t="s">
        <v>3335</v>
      </c>
      <c r="H766">
        <v>1882</v>
      </c>
      <c r="I766">
        <v>5</v>
      </c>
      <c r="J766">
        <v>2</v>
      </c>
      <c r="K766">
        <v>1975</v>
      </c>
      <c r="L766" t="s">
        <v>3336</v>
      </c>
      <c r="N766" t="s">
        <v>3337</v>
      </c>
      <c r="O766" t="s">
        <v>1282</v>
      </c>
    </row>
    <row r="767" spans="1:15" ht="12.75">
      <c r="A767">
        <v>28820920</v>
      </c>
      <c r="B767" t="s">
        <v>3338</v>
      </c>
      <c r="C767" t="s">
        <v>1471</v>
      </c>
      <c r="D767" t="s">
        <v>1367</v>
      </c>
      <c r="H767">
        <v>1921</v>
      </c>
      <c r="K767">
        <v>1992</v>
      </c>
      <c r="O767" t="s">
        <v>1282</v>
      </c>
    </row>
    <row r="768" spans="1:15" ht="12.75">
      <c r="A768">
        <v>22774975</v>
      </c>
      <c r="B768" t="s">
        <v>3338</v>
      </c>
      <c r="C768" t="s">
        <v>1471</v>
      </c>
      <c r="I768">
        <v>5</v>
      </c>
      <c r="J768">
        <v>16</v>
      </c>
      <c r="K768">
        <v>1972</v>
      </c>
      <c r="L768" t="s">
        <v>3339</v>
      </c>
      <c r="N768" t="s">
        <v>3340</v>
      </c>
      <c r="O768" t="s">
        <v>1282</v>
      </c>
    </row>
    <row r="769" spans="1:15" ht="12.75">
      <c r="A769">
        <v>22774974</v>
      </c>
      <c r="B769" t="s">
        <v>3338</v>
      </c>
      <c r="C769" t="s">
        <v>3341</v>
      </c>
      <c r="H769">
        <v>1886</v>
      </c>
      <c r="I769">
        <v>6</v>
      </c>
      <c r="J769">
        <v>16</v>
      </c>
      <c r="K769">
        <v>1978</v>
      </c>
      <c r="L769" t="s">
        <v>3342</v>
      </c>
      <c r="N769" t="s">
        <v>3343</v>
      </c>
      <c r="O769" t="s">
        <v>1282</v>
      </c>
    </row>
    <row r="770" spans="1:15" ht="12.75">
      <c r="A770">
        <v>28820896</v>
      </c>
      <c r="B770" t="s">
        <v>3338</v>
      </c>
      <c r="C770" t="s">
        <v>1606</v>
      </c>
      <c r="H770">
        <v>1922</v>
      </c>
      <c r="K770">
        <v>2007</v>
      </c>
      <c r="O770" t="s">
        <v>1282</v>
      </c>
    </row>
    <row r="771" spans="1:15" ht="12.75">
      <c r="A771">
        <v>22774973</v>
      </c>
      <c r="B771" t="s">
        <v>3338</v>
      </c>
      <c r="C771" t="s">
        <v>3344</v>
      </c>
      <c r="F771">
        <v>2</v>
      </c>
      <c r="G771">
        <v>12</v>
      </c>
      <c r="H771">
        <v>1883</v>
      </c>
      <c r="I771">
        <v>6</v>
      </c>
      <c r="J771">
        <v>19</v>
      </c>
      <c r="K771">
        <v>1958</v>
      </c>
      <c r="L771" t="s">
        <v>3345</v>
      </c>
      <c r="N771" t="s">
        <v>3346</v>
      </c>
      <c r="O771" t="s">
        <v>1282</v>
      </c>
    </row>
    <row r="772" spans="1:15" ht="12.75">
      <c r="A772">
        <v>22774977</v>
      </c>
      <c r="B772" t="s">
        <v>1504</v>
      </c>
      <c r="C772" t="s">
        <v>1945</v>
      </c>
      <c r="E772" t="s">
        <v>3347</v>
      </c>
      <c r="I772">
        <v>1</v>
      </c>
      <c r="J772">
        <v>14</v>
      </c>
      <c r="K772">
        <v>1953</v>
      </c>
      <c r="L772" t="s">
        <v>3348</v>
      </c>
      <c r="N772" t="s">
        <v>3349</v>
      </c>
      <c r="O772" t="s">
        <v>1272</v>
      </c>
    </row>
    <row r="773" spans="1:15" ht="12.75">
      <c r="A773">
        <v>22774976</v>
      </c>
      <c r="B773" t="s">
        <v>1504</v>
      </c>
      <c r="C773" t="s">
        <v>3149</v>
      </c>
      <c r="F773">
        <v>3</v>
      </c>
      <c r="G773">
        <v>22</v>
      </c>
      <c r="H773">
        <v>1897</v>
      </c>
      <c r="I773">
        <v>5</v>
      </c>
      <c r="J773">
        <v>3</v>
      </c>
      <c r="K773">
        <v>1965</v>
      </c>
      <c r="L773" t="s">
        <v>3350</v>
      </c>
      <c r="N773" t="s">
        <v>3351</v>
      </c>
      <c r="O773" t="s">
        <v>1282</v>
      </c>
    </row>
    <row r="774" spans="1:15" ht="12.75">
      <c r="A774">
        <v>22774979</v>
      </c>
      <c r="B774" t="s">
        <v>3352</v>
      </c>
      <c r="C774" t="s">
        <v>3353</v>
      </c>
      <c r="F774">
        <v>9</v>
      </c>
      <c r="G774">
        <v>18</v>
      </c>
      <c r="H774">
        <v>1862</v>
      </c>
      <c r="I774">
        <v>11</v>
      </c>
      <c r="J774">
        <v>28</v>
      </c>
      <c r="K774">
        <v>1936</v>
      </c>
      <c r="L774" t="s">
        <v>3354</v>
      </c>
      <c r="N774" t="s">
        <v>3355</v>
      </c>
      <c r="O774" t="s">
        <v>1282</v>
      </c>
    </row>
    <row r="775" spans="1:15" ht="12.75">
      <c r="A775">
        <v>22774978</v>
      </c>
      <c r="B775" t="s">
        <v>3356</v>
      </c>
      <c r="C775" t="s">
        <v>3357</v>
      </c>
      <c r="F775">
        <v>3</v>
      </c>
      <c r="G775">
        <v>8</v>
      </c>
      <c r="H775">
        <v>1864</v>
      </c>
      <c r="I775">
        <v>9</v>
      </c>
      <c r="J775">
        <v>11</v>
      </c>
      <c r="K775">
        <v>1960</v>
      </c>
      <c r="L775" t="s">
        <v>3358</v>
      </c>
      <c r="N775" t="s">
        <v>3359</v>
      </c>
      <c r="O775" t="s">
        <v>1282</v>
      </c>
    </row>
    <row r="776" spans="1:15" ht="12.75">
      <c r="A776">
        <v>22774980</v>
      </c>
      <c r="B776" t="s">
        <v>3360</v>
      </c>
      <c r="C776" t="s">
        <v>1401</v>
      </c>
      <c r="I776">
        <v>8</v>
      </c>
      <c r="J776">
        <v>15</v>
      </c>
      <c r="K776">
        <v>1871</v>
      </c>
      <c r="L776" t="s">
        <v>3361</v>
      </c>
      <c r="N776" t="e">
        <f>--died at DOUGLAS</f>
        <v>#NAME?</v>
      </c>
      <c r="O776" t="s">
        <v>1272</v>
      </c>
    </row>
    <row r="777" spans="1:15" ht="12.75">
      <c r="A777">
        <v>22774985</v>
      </c>
      <c r="B777" t="s">
        <v>3362</v>
      </c>
      <c r="C777" t="s">
        <v>2061</v>
      </c>
      <c r="H777">
        <v>1877</v>
      </c>
      <c r="I777">
        <v>11</v>
      </c>
      <c r="J777">
        <v>29</v>
      </c>
      <c r="K777">
        <v>1962</v>
      </c>
      <c r="L777" t="s">
        <v>3363</v>
      </c>
      <c r="N777" t="s">
        <v>3364</v>
      </c>
      <c r="O777" t="s">
        <v>1282</v>
      </c>
    </row>
    <row r="778" spans="1:15" ht="12.75">
      <c r="A778">
        <v>29676038</v>
      </c>
      <c r="B778" t="s">
        <v>3365</v>
      </c>
      <c r="C778" t="s">
        <v>3366</v>
      </c>
      <c r="H778">
        <v>1920</v>
      </c>
      <c r="O778" t="s">
        <v>1282</v>
      </c>
    </row>
    <row r="779" spans="1:15" ht="12.75">
      <c r="A779">
        <v>29425692</v>
      </c>
      <c r="B779" t="s">
        <v>3365</v>
      </c>
      <c r="C779" t="s">
        <v>1945</v>
      </c>
      <c r="H779">
        <v>1885</v>
      </c>
      <c r="K779">
        <v>1953</v>
      </c>
      <c r="O779" t="s">
        <v>1282</v>
      </c>
    </row>
    <row r="780" spans="1:15" ht="12.75">
      <c r="A780">
        <v>22774983</v>
      </c>
      <c r="B780" t="s">
        <v>3365</v>
      </c>
      <c r="C780" t="s">
        <v>59</v>
      </c>
      <c r="D780" t="s">
        <v>1408</v>
      </c>
      <c r="H780">
        <v>1891</v>
      </c>
      <c r="K780">
        <v>1980</v>
      </c>
      <c r="L780" t="s">
        <v>3367</v>
      </c>
      <c r="N780" t="s">
        <v>1339</v>
      </c>
      <c r="O780" t="s">
        <v>1282</v>
      </c>
    </row>
    <row r="781" spans="1:15" ht="12.75">
      <c r="A781">
        <v>22774986</v>
      </c>
      <c r="B781" t="s">
        <v>3365</v>
      </c>
      <c r="C781" t="s">
        <v>3368</v>
      </c>
      <c r="F781">
        <v>5</v>
      </c>
      <c r="G781">
        <v>5</v>
      </c>
      <c r="H781">
        <v>1909</v>
      </c>
      <c r="I781">
        <v>4</v>
      </c>
      <c r="J781">
        <v>6</v>
      </c>
      <c r="K781">
        <v>1996</v>
      </c>
      <c r="L781" t="s">
        <v>3369</v>
      </c>
      <c r="N781" t="s">
        <v>3370</v>
      </c>
      <c r="O781" t="s">
        <v>1282</v>
      </c>
    </row>
    <row r="782" spans="1:15" ht="12.75">
      <c r="A782">
        <v>23151930</v>
      </c>
      <c r="B782" t="s">
        <v>3365</v>
      </c>
      <c r="C782" t="s">
        <v>541</v>
      </c>
      <c r="H782">
        <v>1878</v>
      </c>
      <c r="I782">
        <v>2</v>
      </c>
      <c r="J782">
        <v>9</v>
      </c>
      <c r="K782">
        <v>1953</v>
      </c>
      <c r="L782" t="s">
        <v>3371</v>
      </c>
      <c r="N782" t="s">
        <v>3372</v>
      </c>
      <c r="O782" t="s">
        <v>1282</v>
      </c>
    </row>
    <row r="783" spans="1:15" ht="12.75">
      <c r="A783">
        <v>22774989</v>
      </c>
      <c r="B783" t="s">
        <v>3365</v>
      </c>
      <c r="C783" t="s">
        <v>1355</v>
      </c>
      <c r="D783" t="s">
        <v>1760</v>
      </c>
      <c r="F783">
        <v>9</v>
      </c>
      <c r="G783">
        <v>27</v>
      </c>
      <c r="H783">
        <v>1850</v>
      </c>
      <c r="I783">
        <v>10</v>
      </c>
      <c r="J783">
        <v>18</v>
      </c>
      <c r="K783">
        <v>1930</v>
      </c>
      <c r="L783" t="s">
        <v>3373</v>
      </c>
      <c r="N783" t="s">
        <v>3374</v>
      </c>
      <c r="O783" t="s">
        <v>1282</v>
      </c>
    </row>
    <row r="784" spans="1:15" ht="12.75">
      <c r="A784">
        <v>22774987</v>
      </c>
      <c r="B784" t="s">
        <v>3365</v>
      </c>
      <c r="C784" t="s">
        <v>217</v>
      </c>
      <c r="D784" t="s">
        <v>1408</v>
      </c>
      <c r="F784">
        <v>12</v>
      </c>
      <c r="G784">
        <v>15</v>
      </c>
      <c r="H784">
        <v>1883</v>
      </c>
      <c r="I784">
        <v>3</v>
      </c>
      <c r="J784">
        <v>18</v>
      </c>
      <c r="K784">
        <v>1915</v>
      </c>
      <c r="L784" t="s">
        <v>3375</v>
      </c>
      <c r="N784" t="s">
        <v>3376</v>
      </c>
      <c r="O784" t="s">
        <v>1282</v>
      </c>
    </row>
    <row r="785" spans="1:15" ht="12.75">
      <c r="A785">
        <v>29676032</v>
      </c>
      <c r="B785" t="s">
        <v>3365</v>
      </c>
      <c r="C785" t="s">
        <v>3377</v>
      </c>
      <c r="D785" t="s">
        <v>3378</v>
      </c>
      <c r="H785">
        <v>1909</v>
      </c>
      <c r="O785" t="s">
        <v>1282</v>
      </c>
    </row>
    <row r="786" spans="1:15" ht="12.75">
      <c r="A786">
        <v>22774982</v>
      </c>
      <c r="B786" t="s">
        <v>3365</v>
      </c>
      <c r="C786" t="s">
        <v>3379</v>
      </c>
      <c r="D786" t="s">
        <v>3380</v>
      </c>
      <c r="H786">
        <v>1896</v>
      </c>
      <c r="K786">
        <v>1979</v>
      </c>
      <c r="L786" t="s">
        <v>3367</v>
      </c>
      <c r="N786" t="s">
        <v>1339</v>
      </c>
      <c r="O786" t="s">
        <v>1282</v>
      </c>
    </row>
    <row r="787" spans="1:15" ht="12.75">
      <c r="A787">
        <v>22774981</v>
      </c>
      <c r="B787" t="s">
        <v>3365</v>
      </c>
      <c r="C787" t="s">
        <v>3381</v>
      </c>
      <c r="L787" t="s">
        <v>3382</v>
      </c>
      <c r="N787" t="s">
        <v>1339</v>
      </c>
      <c r="O787" t="s">
        <v>1272</v>
      </c>
    </row>
    <row r="788" spans="1:15" ht="12.75">
      <c r="A788">
        <v>22774988</v>
      </c>
      <c r="B788" t="s">
        <v>3365</v>
      </c>
      <c r="C788" t="s">
        <v>3383</v>
      </c>
      <c r="D788" t="s">
        <v>2</v>
      </c>
      <c r="F788">
        <v>6</v>
      </c>
      <c r="G788">
        <v>22</v>
      </c>
      <c r="H788">
        <v>1850</v>
      </c>
      <c r="I788">
        <v>5</v>
      </c>
      <c r="J788">
        <v>25</v>
      </c>
      <c r="K788">
        <v>1902</v>
      </c>
      <c r="L788" t="s">
        <v>3384</v>
      </c>
      <c r="N788" t="s">
        <v>3385</v>
      </c>
      <c r="O788" t="s">
        <v>1282</v>
      </c>
    </row>
    <row r="789" spans="1:15" ht="12.75">
      <c r="A789">
        <v>23151931</v>
      </c>
      <c r="B789" t="s">
        <v>3365</v>
      </c>
      <c r="C789" t="s">
        <v>3386</v>
      </c>
      <c r="H789">
        <v>1871</v>
      </c>
      <c r="I789">
        <v>8</v>
      </c>
      <c r="J789">
        <v>10</v>
      </c>
      <c r="K789">
        <v>1960</v>
      </c>
      <c r="L789" t="s">
        <v>3387</v>
      </c>
      <c r="N789" t="s">
        <v>3388</v>
      </c>
      <c r="O789" t="s">
        <v>1282</v>
      </c>
    </row>
    <row r="790" spans="1:15" ht="12.75">
      <c r="A790">
        <v>22774984</v>
      </c>
      <c r="B790" t="s">
        <v>3365</v>
      </c>
      <c r="C790" t="s">
        <v>1545</v>
      </c>
      <c r="D790" t="s">
        <v>1556</v>
      </c>
      <c r="H790">
        <v>1904</v>
      </c>
      <c r="I790">
        <v>11</v>
      </c>
      <c r="J790">
        <v>25</v>
      </c>
      <c r="K790">
        <v>1987</v>
      </c>
      <c r="L790" t="s">
        <v>3389</v>
      </c>
      <c r="N790" t="e">
        <f>--died at HOLLAND</f>
        <v>#NAME?</v>
      </c>
      <c r="O790" t="s">
        <v>1282</v>
      </c>
    </row>
    <row r="791" spans="1:15" ht="12.75">
      <c r="A791">
        <v>22774990</v>
      </c>
      <c r="B791" t="s">
        <v>3390</v>
      </c>
      <c r="C791" t="s">
        <v>3391</v>
      </c>
      <c r="I791">
        <v>10</v>
      </c>
      <c r="J791">
        <v>22</v>
      </c>
      <c r="K791">
        <v>1888</v>
      </c>
      <c r="L791" t="s">
        <v>3392</v>
      </c>
      <c r="N791" t="s">
        <v>3393</v>
      </c>
      <c r="O791" t="s">
        <v>1282</v>
      </c>
    </row>
    <row r="792" spans="1:15" ht="12.75">
      <c r="A792">
        <v>28839847</v>
      </c>
      <c r="B792" t="s">
        <v>3394</v>
      </c>
      <c r="C792" t="s">
        <v>31</v>
      </c>
      <c r="F792">
        <v>11</v>
      </c>
      <c r="G792">
        <v>16</v>
      </c>
      <c r="H792">
        <v>1911</v>
      </c>
      <c r="I792">
        <v>11</v>
      </c>
      <c r="J792">
        <v>26</v>
      </c>
      <c r="K792">
        <v>2006</v>
      </c>
      <c r="O792" t="s">
        <v>1282</v>
      </c>
    </row>
    <row r="793" spans="1:15" ht="12.75">
      <c r="A793">
        <v>22774991</v>
      </c>
      <c r="B793" t="s">
        <v>3394</v>
      </c>
      <c r="C793" t="s">
        <v>1279</v>
      </c>
      <c r="F793">
        <v>5</v>
      </c>
      <c r="G793">
        <v>10</v>
      </c>
      <c r="H793">
        <v>1907</v>
      </c>
      <c r="I793">
        <v>8</v>
      </c>
      <c r="J793">
        <v>26</v>
      </c>
      <c r="K793">
        <v>1965</v>
      </c>
      <c r="L793" t="s">
        <v>3395</v>
      </c>
      <c r="N793" t="s">
        <v>3396</v>
      </c>
      <c r="O793" t="s">
        <v>1282</v>
      </c>
    </row>
    <row r="794" spans="1:15" ht="12.75">
      <c r="A794">
        <v>22774993</v>
      </c>
      <c r="B794" t="s">
        <v>3397</v>
      </c>
      <c r="C794" t="s">
        <v>3398</v>
      </c>
      <c r="E794" t="s">
        <v>1432</v>
      </c>
      <c r="H794">
        <v>1852</v>
      </c>
      <c r="I794">
        <v>10</v>
      </c>
      <c r="J794">
        <v>12</v>
      </c>
      <c r="K794">
        <v>1910</v>
      </c>
      <c r="L794" t="s">
        <v>3399</v>
      </c>
      <c r="N794" t="s">
        <v>3400</v>
      </c>
      <c r="O794" t="s">
        <v>1282</v>
      </c>
    </row>
    <row r="795" spans="1:15" ht="12.75">
      <c r="A795">
        <v>29676049</v>
      </c>
      <c r="B795" t="s">
        <v>3401</v>
      </c>
      <c r="C795" t="s">
        <v>3402</v>
      </c>
      <c r="H795">
        <v>1890</v>
      </c>
      <c r="K795">
        <v>1968</v>
      </c>
      <c r="O795" t="s">
        <v>1282</v>
      </c>
    </row>
    <row r="796" spans="1:15" ht="12.75">
      <c r="A796">
        <v>22774994</v>
      </c>
      <c r="B796" t="s">
        <v>3401</v>
      </c>
      <c r="C796" t="s">
        <v>1488</v>
      </c>
      <c r="H796">
        <v>1894</v>
      </c>
      <c r="I796">
        <v>4</v>
      </c>
      <c r="J796">
        <v>16</v>
      </c>
      <c r="K796">
        <v>1976</v>
      </c>
      <c r="L796" t="s">
        <v>3403</v>
      </c>
      <c r="N796" t="s">
        <v>3404</v>
      </c>
      <c r="O796" t="s">
        <v>1282</v>
      </c>
    </row>
    <row r="797" spans="1:15" ht="12.75">
      <c r="A797">
        <v>22775000</v>
      </c>
      <c r="B797" t="s">
        <v>3405</v>
      </c>
      <c r="C797" t="s">
        <v>190</v>
      </c>
      <c r="I797">
        <v>12</v>
      </c>
      <c r="J797">
        <v>20</v>
      </c>
      <c r="K797">
        <v>1903</v>
      </c>
      <c r="L797" t="s">
        <v>3406</v>
      </c>
      <c r="M797" t="s">
        <v>3407</v>
      </c>
      <c r="N797" t="s">
        <v>3408</v>
      </c>
      <c r="O797" t="s">
        <v>1282</v>
      </c>
    </row>
    <row r="798" spans="1:15" ht="12.75">
      <c r="A798">
        <v>22774997</v>
      </c>
      <c r="B798" t="s">
        <v>3405</v>
      </c>
      <c r="C798" t="s">
        <v>2975</v>
      </c>
      <c r="F798">
        <v>1</v>
      </c>
      <c r="G798">
        <v>14</v>
      </c>
      <c r="H798">
        <v>1911</v>
      </c>
      <c r="I798">
        <v>11</v>
      </c>
      <c r="J798">
        <v>2</v>
      </c>
      <c r="K798">
        <v>1911</v>
      </c>
      <c r="L798" t="s">
        <v>3409</v>
      </c>
      <c r="N798" t="s">
        <v>3410</v>
      </c>
      <c r="O798" t="s">
        <v>1282</v>
      </c>
    </row>
    <row r="799" spans="1:15" ht="12.75">
      <c r="A799">
        <v>23151932</v>
      </c>
      <c r="B799" t="s">
        <v>3405</v>
      </c>
      <c r="C799" t="s">
        <v>3411</v>
      </c>
      <c r="H799">
        <v>1894</v>
      </c>
      <c r="I799">
        <v>3</v>
      </c>
      <c r="J799">
        <v>5</v>
      </c>
      <c r="K799">
        <v>1938</v>
      </c>
      <c r="L799" t="s">
        <v>3412</v>
      </c>
      <c r="N799" t="s">
        <v>3413</v>
      </c>
      <c r="O799" t="s">
        <v>1272</v>
      </c>
    </row>
    <row r="800" spans="1:15" ht="12.75">
      <c r="A800">
        <v>22774996</v>
      </c>
      <c r="B800" t="s">
        <v>3405</v>
      </c>
      <c r="C800" t="s">
        <v>3414</v>
      </c>
      <c r="I800">
        <v>7</v>
      </c>
      <c r="J800">
        <v>31</v>
      </c>
      <c r="K800">
        <v>1905</v>
      </c>
      <c r="L800" t="s">
        <v>3415</v>
      </c>
      <c r="N800" t="s">
        <v>3416</v>
      </c>
      <c r="O800" t="s">
        <v>1272</v>
      </c>
    </row>
    <row r="801" spans="1:15" ht="12.75">
      <c r="A801">
        <v>22774995</v>
      </c>
      <c r="B801" t="s">
        <v>3405</v>
      </c>
      <c r="C801" t="s">
        <v>3417</v>
      </c>
      <c r="I801">
        <v>12</v>
      </c>
      <c r="J801">
        <v>25</v>
      </c>
      <c r="K801">
        <v>1914</v>
      </c>
      <c r="L801" t="s">
        <v>3418</v>
      </c>
      <c r="N801" t="e">
        <f>-of MALNUTRITION died at CASCO</f>
        <v>#NAME?</v>
      </c>
      <c r="O801" t="s">
        <v>1272</v>
      </c>
    </row>
    <row r="802" spans="1:15" ht="12.75">
      <c r="A802">
        <v>23151933</v>
      </c>
      <c r="B802" t="s">
        <v>3405</v>
      </c>
      <c r="C802" t="s">
        <v>3419</v>
      </c>
      <c r="H802">
        <v>1874</v>
      </c>
      <c r="I802">
        <v>4</v>
      </c>
      <c r="J802">
        <v>22</v>
      </c>
      <c r="K802">
        <v>1961</v>
      </c>
      <c r="L802" t="s">
        <v>3420</v>
      </c>
      <c r="N802" t="s">
        <v>3421</v>
      </c>
      <c r="O802" t="s">
        <v>1282</v>
      </c>
    </row>
    <row r="803" spans="1:15" ht="12.75">
      <c r="A803">
        <v>22774998</v>
      </c>
      <c r="B803" t="s">
        <v>3405</v>
      </c>
      <c r="C803" t="s">
        <v>3422</v>
      </c>
      <c r="H803">
        <v>1859</v>
      </c>
      <c r="I803">
        <v>5</v>
      </c>
      <c r="J803">
        <v>13</v>
      </c>
      <c r="K803">
        <v>1921</v>
      </c>
      <c r="L803" t="s">
        <v>3423</v>
      </c>
      <c r="N803" t="s">
        <v>3424</v>
      </c>
      <c r="O803" t="s">
        <v>1282</v>
      </c>
    </row>
    <row r="804" spans="1:15" ht="12.75">
      <c r="A804">
        <v>22774999</v>
      </c>
      <c r="B804" t="s">
        <v>3405</v>
      </c>
      <c r="C804" t="s">
        <v>1545</v>
      </c>
      <c r="I804">
        <v>3</v>
      </c>
      <c r="J804">
        <v>2</v>
      </c>
      <c r="K804">
        <v>1888</v>
      </c>
      <c r="L804" t="s">
        <v>3425</v>
      </c>
      <c r="N804" t="s">
        <v>3426</v>
      </c>
      <c r="O804" t="s">
        <v>1282</v>
      </c>
    </row>
    <row r="805" spans="1:15" ht="12.75">
      <c r="A805">
        <v>22775001</v>
      </c>
      <c r="B805" t="s">
        <v>3405</v>
      </c>
      <c r="C805" t="s">
        <v>1545</v>
      </c>
      <c r="F805">
        <v>2</v>
      </c>
      <c r="H805">
        <v>1857</v>
      </c>
      <c r="I805">
        <v>5</v>
      </c>
      <c r="J805">
        <v>9</v>
      </c>
      <c r="K805">
        <v>1930</v>
      </c>
      <c r="L805" t="s">
        <v>3427</v>
      </c>
      <c r="N805" t="s">
        <v>3428</v>
      </c>
      <c r="O805" t="s">
        <v>1272</v>
      </c>
    </row>
    <row r="806" spans="1:15" ht="12.75">
      <c r="A806">
        <v>22775003</v>
      </c>
      <c r="B806" t="s">
        <v>3429</v>
      </c>
      <c r="C806" t="s">
        <v>3430</v>
      </c>
      <c r="H806">
        <v>1901</v>
      </c>
      <c r="I806">
        <v>6</v>
      </c>
      <c r="J806">
        <v>30</v>
      </c>
      <c r="K806">
        <v>1965</v>
      </c>
      <c r="L806" t="s">
        <v>3431</v>
      </c>
      <c r="N806" t="s">
        <v>3432</v>
      </c>
      <c r="O806" t="s">
        <v>1282</v>
      </c>
    </row>
    <row r="807" spans="1:15" ht="12.75">
      <c r="A807">
        <v>22775002</v>
      </c>
      <c r="B807" t="s">
        <v>3429</v>
      </c>
      <c r="C807" t="s">
        <v>3433</v>
      </c>
      <c r="H807">
        <v>1900</v>
      </c>
      <c r="I807">
        <v>9</v>
      </c>
      <c r="J807">
        <v>29</v>
      </c>
      <c r="K807">
        <v>1988</v>
      </c>
      <c r="L807" t="s">
        <v>3434</v>
      </c>
      <c r="N807" t="s">
        <v>3435</v>
      </c>
      <c r="O807" t="s">
        <v>1282</v>
      </c>
    </row>
    <row r="808" spans="1:15" ht="12.75">
      <c r="A808">
        <v>22970327</v>
      </c>
      <c r="B808" t="s">
        <v>3436</v>
      </c>
      <c r="C808" t="s">
        <v>600</v>
      </c>
      <c r="D808" t="s">
        <v>1749</v>
      </c>
      <c r="F808">
        <v>10</v>
      </c>
      <c r="G808">
        <v>11</v>
      </c>
      <c r="H808">
        <v>1886</v>
      </c>
      <c r="I808">
        <v>8</v>
      </c>
      <c r="K808">
        <v>1955</v>
      </c>
      <c r="O808" t="s">
        <v>1282</v>
      </c>
    </row>
    <row r="809" spans="1:15" ht="12.75">
      <c r="A809">
        <v>23151934</v>
      </c>
      <c r="B809" t="s">
        <v>3436</v>
      </c>
      <c r="C809" t="s">
        <v>3437</v>
      </c>
      <c r="E809" t="s">
        <v>3438</v>
      </c>
      <c r="H809">
        <v>1892</v>
      </c>
      <c r="I809">
        <v>9</v>
      </c>
      <c r="J809">
        <v>25</v>
      </c>
      <c r="K809">
        <v>1960</v>
      </c>
      <c r="L809" t="s">
        <v>3439</v>
      </c>
      <c r="O809" t="s">
        <v>1282</v>
      </c>
    </row>
    <row r="810" spans="1:15" ht="12.75">
      <c r="A810">
        <v>22775004</v>
      </c>
      <c r="B810" t="s">
        <v>3440</v>
      </c>
      <c r="C810" t="s">
        <v>3441</v>
      </c>
      <c r="I810">
        <v>5</v>
      </c>
      <c r="J810">
        <v>28</v>
      </c>
      <c r="K810">
        <v>1872</v>
      </c>
      <c r="L810" t="s">
        <v>3442</v>
      </c>
      <c r="N810" t="s">
        <v>3443</v>
      </c>
      <c r="O810" t="s">
        <v>1272</v>
      </c>
    </row>
    <row r="811" spans="1:15" ht="12.75">
      <c r="A811">
        <v>23959743</v>
      </c>
      <c r="B811" t="s">
        <v>3444</v>
      </c>
      <c r="C811" t="s">
        <v>3445</v>
      </c>
      <c r="F811">
        <v>2</v>
      </c>
      <c r="G811">
        <v>24</v>
      </c>
      <c r="H811">
        <v>1923</v>
      </c>
      <c r="I811">
        <v>12</v>
      </c>
      <c r="J811">
        <v>8</v>
      </c>
      <c r="K811">
        <v>2004</v>
      </c>
      <c r="O811" t="s">
        <v>1282</v>
      </c>
    </row>
    <row r="812" spans="1:15" ht="12.75">
      <c r="A812">
        <v>22775005</v>
      </c>
      <c r="B812" t="s">
        <v>3446</v>
      </c>
      <c r="C812" t="s">
        <v>3447</v>
      </c>
      <c r="H812">
        <v>1924</v>
      </c>
      <c r="I812">
        <v>3</v>
      </c>
      <c r="J812">
        <v>22</v>
      </c>
      <c r="K812">
        <v>1977</v>
      </c>
      <c r="L812" t="s">
        <v>3448</v>
      </c>
      <c r="N812" t="s">
        <v>3449</v>
      </c>
      <c r="O812" t="s">
        <v>1282</v>
      </c>
    </row>
    <row r="813" spans="1:15" ht="12.75">
      <c r="A813">
        <v>29964032</v>
      </c>
      <c r="B813" t="s">
        <v>3446</v>
      </c>
      <c r="C813" t="s">
        <v>1370</v>
      </c>
      <c r="D813" t="s">
        <v>3450</v>
      </c>
      <c r="H813">
        <v>1926</v>
      </c>
      <c r="O813" t="s">
        <v>1282</v>
      </c>
    </row>
    <row r="814" spans="1:15" ht="12.75">
      <c r="A814">
        <v>22775006</v>
      </c>
      <c r="B814" t="s">
        <v>3451</v>
      </c>
      <c r="C814" t="s">
        <v>1790</v>
      </c>
      <c r="I814">
        <v>5</v>
      </c>
      <c r="J814">
        <v>1</v>
      </c>
      <c r="K814">
        <v>1869</v>
      </c>
      <c r="L814" t="s">
        <v>3452</v>
      </c>
      <c r="N814" t="e">
        <f>--died at DOUGLAS</f>
        <v>#NAME?</v>
      </c>
      <c r="O814" t="s">
        <v>1272</v>
      </c>
    </row>
    <row r="815" spans="1:15" ht="12.75">
      <c r="A815">
        <v>22775007</v>
      </c>
      <c r="B815" t="s">
        <v>3451</v>
      </c>
      <c r="C815" t="s">
        <v>1790</v>
      </c>
      <c r="L815" t="s">
        <v>3453</v>
      </c>
      <c r="N815" t="s">
        <v>1339</v>
      </c>
      <c r="O815" t="s">
        <v>1272</v>
      </c>
    </row>
    <row r="816" spans="1:15" ht="12.75">
      <c r="A816">
        <v>29964091</v>
      </c>
      <c r="B816" t="s">
        <v>3454</v>
      </c>
      <c r="C816" t="s">
        <v>3455</v>
      </c>
      <c r="D816" t="s">
        <v>1807</v>
      </c>
      <c r="H816">
        <v>1914</v>
      </c>
      <c r="K816">
        <v>2005</v>
      </c>
      <c r="O816" t="s">
        <v>1282</v>
      </c>
    </row>
    <row r="817" spans="1:15" ht="12.75">
      <c r="A817">
        <v>22775008</v>
      </c>
      <c r="B817" t="s">
        <v>647</v>
      </c>
      <c r="C817" t="s">
        <v>648</v>
      </c>
      <c r="I817">
        <v>12</v>
      </c>
      <c r="J817">
        <v>31</v>
      </c>
      <c r="K817">
        <v>1973</v>
      </c>
      <c r="L817" t="s">
        <v>649</v>
      </c>
      <c r="N817" t="s">
        <v>650</v>
      </c>
      <c r="O817" t="s">
        <v>1282</v>
      </c>
    </row>
    <row r="818" spans="1:15" ht="12.75">
      <c r="A818">
        <v>22775009</v>
      </c>
      <c r="B818" t="s">
        <v>651</v>
      </c>
      <c r="C818" t="s">
        <v>1807</v>
      </c>
      <c r="I818">
        <v>3</v>
      </c>
      <c r="J818">
        <v>26</v>
      </c>
      <c r="K818">
        <v>1868</v>
      </c>
      <c r="L818" t="s">
        <v>652</v>
      </c>
      <c r="N818" t="e">
        <f>--died at DOUGLAS</f>
        <v>#NAME?</v>
      </c>
      <c r="O818" t="s">
        <v>1272</v>
      </c>
    </row>
    <row r="819" spans="1:15" ht="12.75">
      <c r="A819">
        <v>22775018</v>
      </c>
      <c r="B819" t="s">
        <v>653</v>
      </c>
      <c r="C819" t="s">
        <v>1332</v>
      </c>
      <c r="D819" t="s">
        <v>1458</v>
      </c>
      <c r="E819" t="s">
        <v>654</v>
      </c>
      <c r="I819">
        <v>10</v>
      </c>
      <c r="J819">
        <v>20</v>
      </c>
      <c r="K819">
        <v>1932</v>
      </c>
      <c r="L819" t="s">
        <v>655</v>
      </c>
      <c r="N819" t="s">
        <v>656</v>
      </c>
      <c r="O819" t="s">
        <v>1272</v>
      </c>
    </row>
    <row r="820" spans="1:15" ht="12.75">
      <c r="A820">
        <v>22775010</v>
      </c>
      <c r="B820" t="s">
        <v>653</v>
      </c>
      <c r="C820" t="s">
        <v>1376</v>
      </c>
      <c r="F820">
        <v>10</v>
      </c>
      <c r="G820">
        <v>25</v>
      </c>
      <c r="H820">
        <v>1840</v>
      </c>
      <c r="I820">
        <v>11</v>
      </c>
      <c r="J820">
        <v>1</v>
      </c>
      <c r="K820">
        <v>1906</v>
      </c>
      <c r="L820" t="s">
        <v>657</v>
      </c>
      <c r="N820" t="s">
        <v>658</v>
      </c>
      <c r="O820" t="s">
        <v>1282</v>
      </c>
    </row>
    <row r="821" spans="1:15" ht="12.75">
      <c r="A821">
        <v>22775014</v>
      </c>
      <c r="B821" t="s">
        <v>653</v>
      </c>
      <c r="C821" t="s">
        <v>659</v>
      </c>
      <c r="I821">
        <v>9</v>
      </c>
      <c r="J821">
        <v>20</v>
      </c>
      <c r="K821">
        <v>1936</v>
      </c>
      <c r="L821" t="s">
        <v>660</v>
      </c>
      <c r="N821" t="s">
        <v>661</v>
      </c>
      <c r="O821" t="s">
        <v>1282</v>
      </c>
    </row>
    <row r="822" spans="1:15" ht="12.75">
      <c r="A822">
        <v>22775013</v>
      </c>
      <c r="B822" t="s">
        <v>653</v>
      </c>
      <c r="C822" t="s">
        <v>1355</v>
      </c>
      <c r="H822">
        <v>1872</v>
      </c>
      <c r="I822">
        <v>9</v>
      </c>
      <c r="J822">
        <v>7</v>
      </c>
      <c r="K822">
        <v>1963</v>
      </c>
      <c r="L822" t="s">
        <v>662</v>
      </c>
      <c r="N822" t="s">
        <v>663</v>
      </c>
      <c r="O822" t="s">
        <v>1282</v>
      </c>
    </row>
    <row r="823" spans="1:15" ht="12.75">
      <c r="A823">
        <v>22775016</v>
      </c>
      <c r="B823" t="s">
        <v>653</v>
      </c>
      <c r="C823" t="s">
        <v>664</v>
      </c>
      <c r="H823">
        <v>1815</v>
      </c>
      <c r="I823">
        <v>3</v>
      </c>
      <c r="J823">
        <v>21</v>
      </c>
      <c r="K823">
        <v>1895</v>
      </c>
      <c r="L823" t="s">
        <v>665</v>
      </c>
      <c r="N823" t="s">
        <v>666</v>
      </c>
      <c r="O823" t="s">
        <v>1282</v>
      </c>
    </row>
    <row r="824" spans="1:15" ht="12.75">
      <c r="A824">
        <v>22775012</v>
      </c>
      <c r="B824" t="s">
        <v>653</v>
      </c>
      <c r="C824" t="s">
        <v>1545</v>
      </c>
      <c r="I824">
        <v>2</v>
      </c>
      <c r="J824">
        <v>25</v>
      </c>
      <c r="K824">
        <v>1942</v>
      </c>
      <c r="L824" t="s">
        <v>657</v>
      </c>
      <c r="N824" t="s">
        <v>667</v>
      </c>
      <c r="O824" t="s">
        <v>1282</v>
      </c>
    </row>
    <row r="825" spans="1:15" ht="12.75">
      <c r="A825">
        <v>22775015</v>
      </c>
      <c r="B825" t="s">
        <v>653</v>
      </c>
      <c r="C825" t="s">
        <v>1545</v>
      </c>
      <c r="I825">
        <v>10</v>
      </c>
      <c r="J825">
        <v>7</v>
      </c>
      <c r="K825">
        <v>1881</v>
      </c>
      <c r="L825" t="s">
        <v>668</v>
      </c>
      <c r="N825" t="s">
        <v>669</v>
      </c>
      <c r="O825" t="s">
        <v>1282</v>
      </c>
    </row>
    <row r="826" spans="1:15" ht="12.75">
      <c r="A826">
        <v>22775017</v>
      </c>
      <c r="B826" t="s">
        <v>653</v>
      </c>
      <c r="C826" t="s">
        <v>1545</v>
      </c>
      <c r="I826">
        <v>10</v>
      </c>
      <c r="J826">
        <v>31</v>
      </c>
      <c r="K826">
        <v>1912</v>
      </c>
      <c r="L826" t="s">
        <v>670</v>
      </c>
      <c r="N826" t="s">
        <v>671</v>
      </c>
      <c r="O826" t="s">
        <v>1282</v>
      </c>
    </row>
    <row r="827" spans="1:15" ht="12.75">
      <c r="A827">
        <v>23151935</v>
      </c>
      <c r="B827" t="s">
        <v>672</v>
      </c>
      <c r="C827" t="s">
        <v>354</v>
      </c>
      <c r="D827" t="s">
        <v>1556</v>
      </c>
      <c r="F827">
        <v>12</v>
      </c>
      <c r="G827">
        <v>10</v>
      </c>
      <c r="H827">
        <v>1843</v>
      </c>
      <c r="I827">
        <v>2</v>
      </c>
      <c r="J827">
        <v>21</v>
      </c>
      <c r="K827">
        <v>1933</v>
      </c>
      <c r="L827" t="s">
        <v>673</v>
      </c>
      <c r="N827" t="s">
        <v>1799</v>
      </c>
      <c r="O827" t="s">
        <v>1272</v>
      </c>
    </row>
    <row r="828" spans="1:15" ht="12.75">
      <c r="A828">
        <v>23151936</v>
      </c>
      <c r="B828" t="s">
        <v>672</v>
      </c>
      <c r="C828" t="s">
        <v>674</v>
      </c>
      <c r="E828" t="s">
        <v>675</v>
      </c>
      <c r="H828">
        <v>1845</v>
      </c>
      <c r="I828">
        <v>3</v>
      </c>
      <c r="J828">
        <v>21</v>
      </c>
      <c r="K828">
        <v>1932</v>
      </c>
      <c r="L828" t="s">
        <v>676</v>
      </c>
      <c r="N828" t="s">
        <v>1357</v>
      </c>
      <c r="O828" t="s">
        <v>1272</v>
      </c>
    </row>
    <row r="829" spans="1:15" ht="12.75">
      <c r="A829">
        <v>22775019</v>
      </c>
      <c r="B829" t="s">
        <v>677</v>
      </c>
      <c r="C829" t="s">
        <v>678</v>
      </c>
      <c r="I829">
        <v>10</v>
      </c>
      <c r="J829">
        <v>24</v>
      </c>
      <c r="K829">
        <v>1878</v>
      </c>
      <c r="L829" t="s">
        <v>679</v>
      </c>
      <c r="N829" t="s">
        <v>554</v>
      </c>
      <c r="O829" t="s">
        <v>1272</v>
      </c>
    </row>
    <row r="830" spans="1:15" ht="12.75">
      <c r="A830">
        <v>22775021</v>
      </c>
      <c r="B830" t="s">
        <v>680</v>
      </c>
      <c r="C830" t="s">
        <v>681</v>
      </c>
      <c r="H830">
        <v>1895</v>
      </c>
      <c r="I830">
        <v>5</v>
      </c>
      <c r="J830">
        <v>29</v>
      </c>
      <c r="K830">
        <v>1970</v>
      </c>
      <c r="L830" t="s">
        <v>682</v>
      </c>
      <c r="N830" t="s">
        <v>683</v>
      </c>
      <c r="O830" t="s">
        <v>1282</v>
      </c>
    </row>
    <row r="831" spans="1:15" ht="12.75">
      <c r="A831">
        <v>22775020</v>
      </c>
      <c r="B831" t="s">
        <v>680</v>
      </c>
      <c r="C831" t="s">
        <v>1279</v>
      </c>
      <c r="D831" t="s">
        <v>1404</v>
      </c>
      <c r="H831">
        <v>1920</v>
      </c>
      <c r="I831">
        <v>5</v>
      </c>
      <c r="J831">
        <v>8</v>
      </c>
      <c r="K831">
        <v>1998</v>
      </c>
      <c r="L831" t="s">
        <v>684</v>
      </c>
      <c r="N831" t="s">
        <v>685</v>
      </c>
      <c r="O831" t="s">
        <v>1282</v>
      </c>
    </row>
    <row r="832" spans="1:15" ht="12.75">
      <c r="A832">
        <v>22775022</v>
      </c>
      <c r="B832" t="s">
        <v>680</v>
      </c>
      <c r="C832" t="s">
        <v>686</v>
      </c>
      <c r="H832">
        <v>1901</v>
      </c>
      <c r="I832">
        <v>12</v>
      </c>
      <c r="J832">
        <v>12</v>
      </c>
      <c r="K832">
        <v>1971</v>
      </c>
      <c r="L832" t="s">
        <v>687</v>
      </c>
      <c r="N832" t="s">
        <v>688</v>
      </c>
      <c r="O832" t="s">
        <v>1282</v>
      </c>
    </row>
    <row r="833" spans="1:15" ht="12.75">
      <c r="A833">
        <v>29676060</v>
      </c>
      <c r="B833" t="s">
        <v>680</v>
      </c>
      <c r="C833" t="s">
        <v>482</v>
      </c>
      <c r="D833" t="s">
        <v>1566</v>
      </c>
      <c r="H833">
        <v>1920</v>
      </c>
      <c r="O833" t="s">
        <v>1282</v>
      </c>
    </row>
    <row r="834" spans="1:15" ht="12.75">
      <c r="A834">
        <v>22775023</v>
      </c>
      <c r="B834" t="s">
        <v>689</v>
      </c>
      <c r="C834" t="s">
        <v>1566</v>
      </c>
      <c r="I834">
        <v>4</v>
      </c>
      <c r="J834">
        <v>11</v>
      </c>
      <c r="K834">
        <v>1868</v>
      </c>
      <c r="L834" t="s">
        <v>690</v>
      </c>
      <c r="N834" t="e">
        <f>--died at DOUGLAS</f>
        <v>#NAME?</v>
      </c>
      <c r="O834" t="s">
        <v>1272</v>
      </c>
    </row>
    <row r="835" spans="1:15" ht="12.75">
      <c r="A835">
        <v>22775024</v>
      </c>
      <c r="B835" t="s">
        <v>691</v>
      </c>
      <c r="C835" t="s">
        <v>692</v>
      </c>
      <c r="H835">
        <v>1897</v>
      </c>
      <c r="I835">
        <v>2</v>
      </c>
      <c r="J835">
        <v>12</v>
      </c>
      <c r="K835">
        <v>1989</v>
      </c>
      <c r="L835" t="s">
        <v>693</v>
      </c>
      <c r="N835" t="e">
        <f>--died at HOT SPRINGS,AK</f>
        <v>#NAME?</v>
      </c>
      <c r="O835" t="s">
        <v>1282</v>
      </c>
    </row>
    <row r="836" spans="1:15" ht="12.75">
      <c r="A836">
        <v>28882477</v>
      </c>
      <c r="B836" t="s">
        <v>691</v>
      </c>
      <c r="C836" t="s">
        <v>694</v>
      </c>
      <c r="D836" t="s">
        <v>1404</v>
      </c>
      <c r="H836">
        <v>1901</v>
      </c>
      <c r="K836">
        <v>1976</v>
      </c>
      <c r="O836" t="s">
        <v>1282</v>
      </c>
    </row>
    <row r="837" spans="1:15" ht="12.75">
      <c r="A837">
        <v>22775026</v>
      </c>
      <c r="B837" t="s">
        <v>695</v>
      </c>
      <c r="C837" t="s">
        <v>1528</v>
      </c>
      <c r="D837" t="s">
        <v>1371</v>
      </c>
      <c r="H837">
        <v>1843</v>
      </c>
      <c r="I837">
        <v>9</v>
      </c>
      <c r="J837">
        <v>9</v>
      </c>
      <c r="K837">
        <v>1931</v>
      </c>
      <c r="L837" t="s">
        <v>696</v>
      </c>
      <c r="N837" t="s">
        <v>697</v>
      </c>
      <c r="O837" t="s">
        <v>1282</v>
      </c>
    </row>
    <row r="838" spans="1:15" ht="12.75">
      <c r="A838">
        <v>22775028</v>
      </c>
      <c r="B838" t="s">
        <v>698</v>
      </c>
      <c r="C838" t="s">
        <v>1401</v>
      </c>
      <c r="I838">
        <v>6</v>
      </c>
      <c r="J838">
        <v>21</v>
      </c>
      <c r="K838">
        <v>1868</v>
      </c>
      <c r="L838" t="s">
        <v>699</v>
      </c>
      <c r="N838" t="e">
        <f>--died at DOUGLAS</f>
        <v>#NAME?</v>
      </c>
      <c r="O838" t="s">
        <v>1272</v>
      </c>
    </row>
    <row r="839" spans="1:15" ht="12.75">
      <c r="A839">
        <v>22775031</v>
      </c>
      <c r="B839" t="s">
        <v>698</v>
      </c>
      <c r="C839" t="s">
        <v>1565</v>
      </c>
      <c r="E839" t="s">
        <v>700</v>
      </c>
      <c r="I839">
        <v>2</v>
      </c>
      <c r="J839">
        <v>20</v>
      </c>
      <c r="K839">
        <v>1883</v>
      </c>
      <c r="L839" t="s">
        <v>701</v>
      </c>
      <c r="N839" t="s">
        <v>702</v>
      </c>
      <c r="O839" t="s">
        <v>1282</v>
      </c>
    </row>
    <row r="840" spans="1:15" ht="12.75">
      <c r="A840">
        <v>22775029</v>
      </c>
      <c r="B840" t="s">
        <v>698</v>
      </c>
      <c r="C840" t="s">
        <v>1446</v>
      </c>
      <c r="F840">
        <v>2</v>
      </c>
      <c r="G840">
        <v>3</v>
      </c>
      <c r="H840">
        <v>1861</v>
      </c>
      <c r="I840">
        <v>2</v>
      </c>
      <c r="J840">
        <v>4</v>
      </c>
      <c r="K840">
        <v>1896</v>
      </c>
      <c r="L840" t="s">
        <v>703</v>
      </c>
      <c r="N840" t="s">
        <v>704</v>
      </c>
      <c r="O840" t="s">
        <v>1282</v>
      </c>
    </row>
    <row r="841" spans="1:15" ht="12.75">
      <c r="A841">
        <v>22775030</v>
      </c>
      <c r="B841" t="s">
        <v>698</v>
      </c>
      <c r="C841" t="s">
        <v>2061</v>
      </c>
      <c r="F841">
        <v>10</v>
      </c>
      <c r="G841">
        <v>29</v>
      </c>
      <c r="H841">
        <v>1829</v>
      </c>
      <c r="I841">
        <v>3</v>
      </c>
      <c r="J841">
        <v>17</v>
      </c>
      <c r="K841">
        <v>1882</v>
      </c>
      <c r="L841" t="s">
        <v>705</v>
      </c>
      <c r="N841" t="s">
        <v>706</v>
      </c>
      <c r="O841" t="s">
        <v>1282</v>
      </c>
    </row>
    <row r="842" spans="1:15" ht="12.75">
      <c r="A842">
        <v>23151937</v>
      </c>
      <c r="B842" t="s">
        <v>707</v>
      </c>
      <c r="C842" t="s">
        <v>708</v>
      </c>
      <c r="F842">
        <v>7</v>
      </c>
      <c r="G842">
        <v>25</v>
      </c>
      <c r="H842">
        <v>1894</v>
      </c>
      <c r="I842">
        <v>10</v>
      </c>
      <c r="J842">
        <v>17</v>
      </c>
      <c r="K842">
        <v>1967</v>
      </c>
      <c r="L842" t="s">
        <v>709</v>
      </c>
      <c r="M842" t="s">
        <v>710</v>
      </c>
      <c r="N842" t="s">
        <v>711</v>
      </c>
      <c r="O842" t="s">
        <v>1282</v>
      </c>
    </row>
    <row r="843" spans="1:15" ht="12.75">
      <c r="A843">
        <v>22775035</v>
      </c>
      <c r="B843" t="s">
        <v>712</v>
      </c>
      <c r="C843" t="s">
        <v>713</v>
      </c>
      <c r="E843" t="s">
        <v>672</v>
      </c>
      <c r="I843">
        <v>9</v>
      </c>
      <c r="J843">
        <v>16</v>
      </c>
      <c r="K843">
        <v>1932</v>
      </c>
      <c r="L843" t="s">
        <v>714</v>
      </c>
      <c r="N843" t="s">
        <v>715</v>
      </c>
      <c r="O843" t="s">
        <v>1272</v>
      </c>
    </row>
    <row r="844" spans="1:15" ht="12.75">
      <c r="A844">
        <v>22775033</v>
      </c>
      <c r="B844" t="s">
        <v>716</v>
      </c>
      <c r="C844" t="s">
        <v>1664</v>
      </c>
      <c r="D844" t="s">
        <v>717</v>
      </c>
      <c r="F844">
        <v>10</v>
      </c>
      <c r="G844">
        <v>25</v>
      </c>
      <c r="H844">
        <v>1843</v>
      </c>
      <c r="I844">
        <v>5</v>
      </c>
      <c r="J844">
        <v>24</v>
      </c>
      <c r="K844">
        <v>1915</v>
      </c>
      <c r="L844" t="s">
        <v>718</v>
      </c>
      <c r="N844" t="s">
        <v>719</v>
      </c>
      <c r="O844" t="s">
        <v>1282</v>
      </c>
    </row>
    <row r="845" spans="1:15" ht="12.75">
      <c r="A845">
        <v>22775039</v>
      </c>
      <c r="B845" t="s">
        <v>720</v>
      </c>
      <c r="C845" t="s">
        <v>721</v>
      </c>
      <c r="H845">
        <v>1864</v>
      </c>
      <c r="I845">
        <v>1</v>
      </c>
      <c r="J845">
        <v>26</v>
      </c>
      <c r="K845">
        <v>1953</v>
      </c>
      <c r="L845" t="s">
        <v>722</v>
      </c>
      <c r="N845" t="s">
        <v>723</v>
      </c>
      <c r="O845" t="s">
        <v>1282</v>
      </c>
    </row>
    <row r="846" spans="1:15" ht="12.75">
      <c r="A846">
        <v>22775041</v>
      </c>
      <c r="B846" t="s">
        <v>720</v>
      </c>
      <c r="C846" t="s">
        <v>724</v>
      </c>
      <c r="H846">
        <v>1903</v>
      </c>
      <c r="I846">
        <v>10</v>
      </c>
      <c r="J846">
        <v>31</v>
      </c>
      <c r="K846">
        <v>1982</v>
      </c>
      <c r="L846" t="s">
        <v>725</v>
      </c>
      <c r="N846" t="s">
        <v>726</v>
      </c>
      <c r="O846" t="s">
        <v>1282</v>
      </c>
    </row>
    <row r="847" spans="1:15" ht="12.75">
      <c r="A847">
        <v>22775037</v>
      </c>
      <c r="B847" t="s">
        <v>720</v>
      </c>
      <c r="C847" t="s">
        <v>280</v>
      </c>
      <c r="I847">
        <v>8</v>
      </c>
      <c r="J847">
        <v>11</v>
      </c>
      <c r="K847">
        <v>1938</v>
      </c>
      <c r="L847" t="s">
        <v>727</v>
      </c>
      <c r="N847" t="s">
        <v>728</v>
      </c>
      <c r="O847" t="s">
        <v>1272</v>
      </c>
    </row>
    <row r="848" spans="1:15" ht="12.75">
      <c r="A848">
        <v>22775038</v>
      </c>
      <c r="B848" t="s">
        <v>720</v>
      </c>
      <c r="C848" t="s">
        <v>3287</v>
      </c>
      <c r="H848">
        <v>1862</v>
      </c>
      <c r="I848">
        <v>4</v>
      </c>
      <c r="J848">
        <v>5</v>
      </c>
      <c r="K848">
        <v>1892</v>
      </c>
      <c r="L848" t="s">
        <v>729</v>
      </c>
      <c r="N848" t="s">
        <v>730</v>
      </c>
      <c r="O848" t="s">
        <v>1282</v>
      </c>
    </row>
    <row r="849" spans="1:15" ht="12.75">
      <c r="A849">
        <v>22775040</v>
      </c>
      <c r="B849" t="s">
        <v>720</v>
      </c>
      <c r="C849" t="s">
        <v>731</v>
      </c>
      <c r="H849">
        <v>1882</v>
      </c>
      <c r="I849">
        <v>4</v>
      </c>
      <c r="J849">
        <v>6</v>
      </c>
      <c r="K849">
        <v>1955</v>
      </c>
      <c r="L849" t="s">
        <v>732</v>
      </c>
      <c r="N849" t="s">
        <v>733</v>
      </c>
      <c r="O849" t="s">
        <v>1282</v>
      </c>
    </row>
    <row r="850" spans="1:15" ht="12.75">
      <c r="A850">
        <v>22775036</v>
      </c>
      <c r="B850" t="s">
        <v>720</v>
      </c>
      <c r="C850" t="s">
        <v>734</v>
      </c>
      <c r="I850">
        <v>4</v>
      </c>
      <c r="J850">
        <v>27</v>
      </c>
      <c r="K850">
        <v>1965</v>
      </c>
      <c r="L850" t="s">
        <v>735</v>
      </c>
      <c r="M850" t="s">
        <v>736</v>
      </c>
      <c r="N850" t="e">
        <f>-of RESPIRATORY FAILURE died at SOUTH HAVEN</f>
        <v>#NAME?</v>
      </c>
      <c r="O850" t="s">
        <v>1282</v>
      </c>
    </row>
    <row r="851" spans="1:15" ht="12.75">
      <c r="A851">
        <v>22775042</v>
      </c>
      <c r="B851" t="s">
        <v>737</v>
      </c>
      <c r="C851" t="s">
        <v>564</v>
      </c>
      <c r="I851">
        <v>5</v>
      </c>
      <c r="J851">
        <v>4</v>
      </c>
      <c r="K851">
        <v>2001</v>
      </c>
      <c r="L851" t="s">
        <v>738</v>
      </c>
      <c r="N851" t="s">
        <v>739</v>
      </c>
      <c r="O851" t="s">
        <v>1272</v>
      </c>
    </row>
    <row r="852" spans="1:15" ht="12.75">
      <c r="A852">
        <v>22775043</v>
      </c>
      <c r="B852" t="s">
        <v>740</v>
      </c>
      <c r="C852" t="s">
        <v>3411</v>
      </c>
      <c r="I852">
        <v>9</v>
      </c>
      <c r="J852">
        <v>29</v>
      </c>
      <c r="K852">
        <v>1933</v>
      </c>
      <c r="L852" t="s">
        <v>741</v>
      </c>
      <c r="N852" t="e">
        <f>--died at DIAMOND SPRINGS</f>
        <v>#NAME?</v>
      </c>
      <c r="O852" t="s">
        <v>1272</v>
      </c>
    </row>
    <row r="853" spans="1:15" ht="12.75">
      <c r="A853">
        <v>22775044</v>
      </c>
      <c r="B853" t="s">
        <v>740</v>
      </c>
      <c r="C853" t="s">
        <v>2764</v>
      </c>
      <c r="D853" t="s">
        <v>1479</v>
      </c>
      <c r="F853">
        <v>1</v>
      </c>
      <c r="G853">
        <v>22</v>
      </c>
      <c r="H853">
        <v>1863</v>
      </c>
      <c r="I853">
        <v>1</v>
      </c>
      <c r="J853">
        <v>2</v>
      </c>
      <c r="K853">
        <v>1912</v>
      </c>
      <c r="L853" t="s">
        <v>742</v>
      </c>
      <c r="N853" t="s">
        <v>743</v>
      </c>
      <c r="O853" t="s">
        <v>1282</v>
      </c>
    </row>
    <row r="854" spans="1:15" ht="12.75">
      <c r="A854">
        <v>22775045</v>
      </c>
      <c r="B854" t="s">
        <v>744</v>
      </c>
      <c r="C854" t="s">
        <v>745</v>
      </c>
      <c r="D854" t="s">
        <v>746</v>
      </c>
      <c r="H854">
        <v>1904</v>
      </c>
      <c r="I854">
        <v>5</v>
      </c>
      <c r="J854">
        <v>1</v>
      </c>
      <c r="K854">
        <v>1995</v>
      </c>
      <c r="L854" t="s">
        <v>747</v>
      </c>
      <c r="N854" t="s">
        <v>748</v>
      </c>
      <c r="O854" t="s">
        <v>1282</v>
      </c>
    </row>
    <row r="855" spans="1:15" ht="12.75">
      <c r="A855">
        <v>22775046</v>
      </c>
      <c r="B855" t="s">
        <v>749</v>
      </c>
      <c r="C855" t="s">
        <v>750</v>
      </c>
      <c r="I855">
        <v>8</v>
      </c>
      <c r="J855">
        <v>2</v>
      </c>
      <c r="K855">
        <v>1945</v>
      </c>
      <c r="L855" t="s">
        <v>751</v>
      </c>
      <c r="N855" t="s">
        <v>752</v>
      </c>
      <c r="O855" t="s">
        <v>1272</v>
      </c>
    </row>
    <row r="856" spans="1:15" ht="12.75">
      <c r="A856">
        <v>22775055</v>
      </c>
      <c r="B856" t="s">
        <v>753</v>
      </c>
      <c r="C856" t="s">
        <v>1559</v>
      </c>
      <c r="D856" t="s">
        <v>1351</v>
      </c>
      <c r="H856">
        <v>1871</v>
      </c>
      <c r="I856">
        <v>8</v>
      </c>
      <c r="J856">
        <v>11</v>
      </c>
      <c r="K856">
        <v>1944</v>
      </c>
      <c r="L856" t="s">
        <v>754</v>
      </c>
      <c r="N856" t="s">
        <v>755</v>
      </c>
      <c r="O856" t="s">
        <v>1282</v>
      </c>
    </row>
    <row r="857" spans="1:15" ht="12.75">
      <c r="A857">
        <v>22775052</v>
      </c>
      <c r="B857" t="s">
        <v>753</v>
      </c>
      <c r="C857" t="s">
        <v>756</v>
      </c>
      <c r="F857">
        <v>12</v>
      </c>
      <c r="G857">
        <v>17</v>
      </c>
      <c r="H857">
        <v>1906</v>
      </c>
      <c r="I857">
        <v>4</v>
      </c>
      <c r="J857">
        <v>6</v>
      </c>
      <c r="K857">
        <v>1989</v>
      </c>
      <c r="L857" t="s">
        <v>757</v>
      </c>
      <c r="N857" t="e">
        <f>--died at FENNVILLE</f>
        <v>#NAME?</v>
      </c>
      <c r="O857" t="s">
        <v>1282</v>
      </c>
    </row>
    <row r="858" spans="1:15" ht="12.75">
      <c r="A858">
        <v>28882569</v>
      </c>
      <c r="B858" t="s">
        <v>753</v>
      </c>
      <c r="C858" t="s">
        <v>1407</v>
      </c>
      <c r="D858" t="s">
        <v>1545</v>
      </c>
      <c r="F858">
        <v>4</v>
      </c>
      <c r="G858">
        <v>1</v>
      </c>
      <c r="H858">
        <v>1897</v>
      </c>
      <c r="I858">
        <v>9</v>
      </c>
      <c r="J858">
        <v>25</v>
      </c>
      <c r="K858">
        <v>1972</v>
      </c>
      <c r="O858" t="s">
        <v>1282</v>
      </c>
    </row>
    <row r="859" spans="1:15" ht="12.75">
      <c r="A859">
        <v>22775056</v>
      </c>
      <c r="B859" t="s">
        <v>753</v>
      </c>
      <c r="C859" t="s">
        <v>2932</v>
      </c>
      <c r="H859">
        <v>1928</v>
      </c>
      <c r="I859">
        <v>12</v>
      </c>
      <c r="J859">
        <v>1</v>
      </c>
      <c r="K859">
        <v>2002</v>
      </c>
      <c r="L859" t="s">
        <v>758</v>
      </c>
      <c r="N859" t="s">
        <v>759</v>
      </c>
      <c r="O859" t="s">
        <v>1282</v>
      </c>
    </row>
    <row r="860" spans="1:15" ht="12.75">
      <c r="A860">
        <v>22775057</v>
      </c>
      <c r="B860" t="s">
        <v>753</v>
      </c>
      <c r="C860" t="s">
        <v>1279</v>
      </c>
      <c r="H860">
        <v>1909</v>
      </c>
      <c r="I860">
        <v>1</v>
      </c>
      <c r="J860">
        <v>24</v>
      </c>
      <c r="K860">
        <v>1980</v>
      </c>
      <c r="L860" t="s">
        <v>760</v>
      </c>
      <c r="N860" t="s">
        <v>761</v>
      </c>
      <c r="O860" t="s">
        <v>1282</v>
      </c>
    </row>
    <row r="861" spans="1:15" ht="12.75">
      <c r="A861">
        <v>22775054</v>
      </c>
      <c r="B861" t="s">
        <v>753</v>
      </c>
      <c r="C861" t="s">
        <v>482</v>
      </c>
      <c r="E861" t="s">
        <v>238</v>
      </c>
      <c r="H861">
        <v>1891</v>
      </c>
      <c r="I861">
        <v>11</v>
      </c>
      <c r="J861">
        <v>12</v>
      </c>
      <c r="K861">
        <v>1978</v>
      </c>
      <c r="L861" t="s">
        <v>762</v>
      </c>
      <c r="N861" t="s">
        <v>763</v>
      </c>
      <c r="O861" t="s">
        <v>1282</v>
      </c>
    </row>
    <row r="862" spans="1:15" ht="12.75">
      <c r="A862">
        <v>22775053</v>
      </c>
      <c r="B862" t="s">
        <v>753</v>
      </c>
      <c r="C862" t="s">
        <v>2850</v>
      </c>
      <c r="E862" t="s">
        <v>764</v>
      </c>
      <c r="F862">
        <v>9</v>
      </c>
      <c r="G862">
        <v>30</v>
      </c>
      <c r="H862">
        <v>1875</v>
      </c>
      <c r="I862">
        <v>3</v>
      </c>
      <c r="J862">
        <v>4</v>
      </c>
      <c r="K862">
        <v>1964</v>
      </c>
      <c r="L862" t="s">
        <v>765</v>
      </c>
      <c r="N862" t="s">
        <v>766</v>
      </c>
      <c r="O862" t="s">
        <v>1282</v>
      </c>
    </row>
    <row r="863" spans="1:15" ht="12.75">
      <c r="A863">
        <v>22775058</v>
      </c>
      <c r="B863" t="s">
        <v>767</v>
      </c>
      <c r="C863" t="s">
        <v>1551</v>
      </c>
      <c r="F863">
        <v>12</v>
      </c>
      <c r="G863">
        <v>15</v>
      </c>
      <c r="H863">
        <v>1907</v>
      </c>
      <c r="I863">
        <v>6</v>
      </c>
      <c r="J863">
        <v>29</v>
      </c>
      <c r="K863">
        <v>1996</v>
      </c>
      <c r="L863" t="s">
        <v>768</v>
      </c>
      <c r="N863" t="s">
        <v>1339</v>
      </c>
      <c r="O863" t="s">
        <v>1282</v>
      </c>
    </row>
    <row r="864" spans="1:15" ht="12.75">
      <c r="A864">
        <v>28882672</v>
      </c>
      <c r="B864" t="s">
        <v>769</v>
      </c>
      <c r="C864" t="s">
        <v>541</v>
      </c>
      <c r="E864" t="s">
        <v>770</v>
      </c>
      <c r="H864">
        <v>1867</v>
      </c>
      <c r="K864">
        <v>1924</v>
      </c>
      <c r="O864" t="s">
        <v>1282</v>
      </c>
    </row>
    <row r="865" spans="1:15" ht="12.75">
      <c r="A865">
        <v>22775047</v>
      </c>
      <c r="B865" t="s">
        <v>769</v>
      </c>
      <c r="C865" t="s">
        <v>771</v>
      </c>
      <c r="F865">
        <v>2</v>
      </c>
      <c r="G865">
        <v>18</v>
      </c>
      <c r="H865">
        <v>1891</v>
      </c>
      <c r="I865">
        <v>10</v>
      </c>
      <c r="J865">
        <v>25</v>
      </c>
      <c r="K865">
        <v>1957</v>
      </c>
      <c r="L865" t="s">
        <v>772</v>
      </c>
      <c r="N865" t="s">
        <v>773</v>
      </c>
      <c r="O865" t="s">
        <v>1282</v>
      </c>
    </row>
    <row r="866" spans="1:15" ht="12.75">
      <c r="A866">
        <v>22775051</v>
      </c>
      <c r="B866" t="s">
        <v>769</v>
      </c>
      <c r="C866" t="s">
        <v>112</v>
      </c>
      <c r="E866" t="s">
        <v>774</v>
      </c>
      <c r="F866">
        <v>8</v>
      </c>
      <c r="G866">
        <v>2</v>
      </c>
      <c r="H866">
        <v>1897</v>
      </c>
      <c r="I866">
        <v>3</v>
      </c>
      <c r="J866">
        <v>12</v>
      </c>
      <c r="K866">
        <v>1945</v>
      </c>
      <c r="L866" t="s">
        <v>775</v>
      </c>
      <c r="N866" t="s">
        <v>776</v>
      </c>
      <c r="O866" t="s">
        <v>1282</v>
      </c>
    </row>
    <row r="867" spans="1:15" ht="12.75">
      <c r="A867">
        <v>22775050</v>
      </c>
      <c r="B867" t="s">
        <v>769</v>
      </c>
      <c r="C867" t="s">
        <v>777</v>
      </c>
      <c r="E867" t="s">
        <v>778</v>
      </c>
      <c r="F867">
        <v>12</v>
      </c>
      <c r="G867">
        <v>27</v>
      </c>
      <c r="H867">
        <v>1887</v>
      </c>
      <c r="I867">
        <v>10</v>
      </c>
      <c r="J867">
        <v>16</v>
      </c>
      <c r="K867">
        <v>1939</v>
      </c>
      <c r="L867" t="s">
        <v>779</v>
      </c>
      <c r="N867" t="s">
        <v>780</v>
      </c>
      <c r="O867" t="s">
        <v>1282</v>
      </c>
    </row>
    <row r="868" spans="1:15" ht="12.75">
      <c r="A868">
        <v>22775049</v>
      </c>
      <c r="B868" t="s">
        <v>769</v>
      </c>
      <c r="C868" t="s">
        <v>781</v>
      </c>
      <c r="I868">
        <v>10</v>
      </c>
      <c r="J868">
        <v>24</v>
      </c>
      <c r="K868">
        <v>1939</v>
      </c>
      <c r="L868" t="s">
        <v>782</v>
      </c>
      <c r="N868" t="s">
        <v>783</v>
      </c>
      <c r="O868" t="s">
        <v>1272</v>
      </c>
    </row>
    <row r="869" spans="1:15" ht="12.75">
      <c r="A869">
        <v>22775048</v>
      </c>
      <c r="B869" t="s">
        <v>769</v>
      </c>
      <c r="C869" t="s">
        <v>784</v>
      </c>
      <c r="D869" t="s">
        <v>785</v>
      </c>
      <c r="F869">
        <v>9</v>
      </c>
      <c r="G869">
        <v>4</v>
      </c>
      <c r="H869">
        <v>1865</v>
      </c>
      <c r="I869">
        <v>7</v>
      </c>
      <c r="J869">
        <v>23</v>
      </c>
      <c r="K869">
        <v>1952</v>
      </c>
      <c r="L869" t="s">
        <v>775</v>
      </c>
      <c r="N869" t="s">
        <v>786</v>
      </c>
      <c r="O869" t="s">
        <v>1282</v>
      </c>
    </row>
    <row r="870" spans="1:15" ht="12.75">
      <c r="A870">
        <v>28728896</v>
      </c>
      <c r="B870" t="s">
        <v>787</v>
      </c>
      <c r="C870" t="s">
        <v>788</v>
      </c>
      <c r="H870">
        <v>1913</v>
      </c>
      <c r="K870">
        <v>2003</v>
      </c>
      <c r="O870" t="s">
        <v>1282</v>
      </c>
    </row>
    <row r="871" spans="1:15" ht="12.75">
      <c r="A871">
        <v>28728913</v>
      </c>
      <c r="B871" t="s">
        <v>787</v>
      </c>
      <c r="C871" t="s">
        <v>2038</v>
      </c>
      <c r="D871" t="s">
        <v>1289</v>
      </c>
      <c r="H871">
        <v>1881</v>
      </c>
      <c r="K871">
        <v>1970</v>
      </c>
      <c r="O871" t="s">
        <v>1282</v>
      </c>
    </row>
    <row r="872" spans="1:15" ht="12.75">
      <c r="A872">
        <v>22775060</v>
      </c>
      <c r="B872" t="s">
        <v>789</v>
      </c>
      <c r="C872" t="s">
        <v>790</v>
      </c>
      <c r="H872">
        <v>1875</v>
      </c>
      <c r="I872">
        <v>6</v>
      </c>
      <c r="J872">
        <v>26</v>
      </c>
      <c r="K872">
        <v>1956</v>
      </c>
      <c r="L872" t="s">
        <v>791</v>
      </c>
      <c r="N872" t="s">
        <v>792</v>
      </c>
      <c r="O872" t="s">
        <v>1282</v>
      </c>
    </row>
    <row r="873" spans="1:15" ht="12.75">
      <c r="A873">
        <v>22775059</v>
      </c>
      <c r="B873" t="s">
        <v>789</v>
      </c>
      <c r="C873" t="s">
        <v>2061</v>
      </c>
      <c r="F873">
        <v>1</v>
      </c>
      <c r="G873">
        <v>1</v>
      </c>
      <c r="H873">
        <v>1869</v>
      </c>
      <c r="I873">
        <v>1</v>
      </c>
      <c r="J873">
        <v>15</v>
      </c>
      <c r="K873">
        <v>1951</v>
      </c>
      <c r="L873" t="s">
        <v>793</v>
      </c>
      <c r="N873" t="s">
        <v>794</v>
      </c>
      <c r="O873" t="s">
        <v>1282</v>
      </c>
    </row>
    <row r="874" spans="1:15" ht="12.75">
      <c r="A874">
        <v>22775061</v>
      </c>
      <c r="B874" t="s">
        <v>795</v>
      </c>
      <c r="C874" t="s">
        <v>2061</v>
      </c>
      <c r="D874" t="s">
        <v>796</v>
      </c>
      <c r="F874">
        <v>12</v>
      </c>
      <c r="G874">
        <v>11</v>
      </c>
      <c r="H874">
        <v>1895</v>
      </c>
      <c r="I874">
        <v>12</v>
      </c>
      <c r="J874">
        <v>28</v>
      </c>
      <c r="K874">
        <v>1962</v>
      </c>
      <c r="L874" t="s">
        <v>797</v>
      </c>
      <c r="M874" t="s">
        <v>798</v>
      </c>
      <c r="N874" t="s">
        <v>799</v>
      </c>
      <c r="O874" t="s">
        <v>1282</v>
      </c>
    </row>
    <row r="875" spans="1:15" ht="12.75">
      <c r="A875">
        <v>22775062</v>
      </c>
      <c r="B875" t="s">
        <v>795</v>
      </c>
      <c r="C875" t="s">
        <v>800</v>
      </c>
      <c r="D875" t="s">
        <v>1289</v>
      </c>
      <c r="E875" t="s">
        <v>801</v>
      </c>
      <c r="F875">
        <v>7</v>
      </c>
      <c r="G875">
        <v>15</v>
      </c>
      <c r="H875">
        <v>1887</v>
      </c>
      <c r="I875">
        <v>5</v>
      </c>
      <c r="J875">
        <v>28</v>
      </c>
      <c r="K875">
        <v>1963</v>
      </c>
      <c r="L875" t="s">
        <v>802</v>
      </c>
      <c r="N875" t="s">
        <v>803</v>
      </c>
      <c r="O875" t="s">
        <v>1282</v>
      </c>
    </row>
    <row r="876" spans="1:15" ht="12.75">
      <c r="A876">
        <v>22775063</v>
      </c>
      <c r="B876" t="s">
        <v>804</v>
      </c>
      <c r="C876" t="s">
        <v>1968</v>
      </c>
      <c r="I876">
        <v>10</v>
      </c>
      <c r="J876">
        <v>8</v>
      </c>
      <c r="K876">
        <v>1988</v>
      </c>
      <c r="L876" t="s">
        <v>805</v>
      </c>
      <c r="N876" t="s">
        <v>806</v>
      </c>
      <c r="O876" t="s">
        <v>1282</v>
      </c>
    </row>
    <row r="877" spans="1:15" ht="12.75">
      <c r="A877">
        <v>22775064</v>
      </c>
      <c r="B877" t="s">
        <v>804</v>
      </c>
      <c r="C877" t="s">
        <v>181</v>
      </c>
      <c r="I877">
        <v>1</v>
      </c>
      <c r="J877">
        <v>28</v>
      </c>
      <c r="K877">
        <v>1998</v>
      </c>
      <c r="L877" t="s">
        <v>807</v>
      </c>
      <c r="N877" t="s">
        <v>808</v>
      </c>
      <c r="O877" t="s">
        <v>1282</v>
      </c>
    </row>
    <row r="878" spans="1:15" ht="12.75">
      <c r="A878">
        <v>22775066</v>
      </c>
      <c r="B878" t="s">
        <v>809</v>
      </c>
      <c r="C878" t="s">
        <v>810</v>
      </c>
      <c r="E878" t="s">
        <v>811</v>
      </c>
      <c r="F878">
        <v>9</v>
      </c>
      <c r="G878">
        <v>26</v>
      </c>
      <c r="H878">
        <v>1887</v>
      </c>
      <c r="I878">
        <v>8</v>
      </c>
      <c r="J878">
        <v>5</v>
      </c>
      <c r="K878">
        <v>1954</v>
      </c>
      <c r="L878" t="s">
        <v>812</v>
      </c>
      <c r="N878" t="s">
        <v>813</v>
      </c>
      <c r="O878" t="s">
        <v>1282</v>
      </c>
    </row>
    <row r="879" spans="1:15" ht="12.75">
      <c r="A879">
        <v>22775065</v>
      </c>
      <c r="B879" t="s">
        <v>809</v>
      </c>
      <c r="C879" t="s">
        <v>3134</v>
      </c>
      <c r="H879">
        <v>1885</v>
      </c>
      <c r="I879">
        <v>10</v>
      </c>
      <c r="J879">
        <v>9</v>
      </c>
      <c r="K879">
        <v>1965</v>
      </c>
      <c r="L879" t="s">
        <v>814</v>
      </c>
      <c r="N879" t="s">
        <v>815</v>
      </c>
      <c r="O879" t="s">
        <v>1282</v>
      </c>
    </row>
    <row r="880" spans="1:15" ht="12.75">
      <c r="A880">
        <v>22775067</v>
      </c>
      <c r="B880" t="s">
        <v>816</v>
      </c>
      <c r="C880" t="s">
        <v>817</v>
      </c>
      <c r="H880">
        <v>1915</v>
      </c>
      <c r="I880">
        <v>9</v>
      </c>
      <c r="J880">
        <v>9</v>
      </c>
      <c r="K880">
        <v>1969</v>
      </c>
      <c r="L880" t="s">
        <v>818</v>
      </c>
      <c r="N880" t="s">
        <v>819</v>
      </c>
      <c r="O880" t="s">
        <v>1282</v>
      </c>
    </row>
    <row r="881" spans="1:15" ht="12.75">
      <c r="A881">
        <v>22775068</v>
      </c>
      <c r="B881" t="s">
        <v>820</v>
      </c>
      <c r="C881" t="s">
        <v>1968</v>
      </c>
      <c r="D881" t="s">
        <v>1556</v>
      </c>
      <c r="H881">
        <v>1932</v>
      </c>
      <c r="I881">
        <v>5</v>
      </c>
      <c r="J881">
        <v>29</v>
      </c>
      <c r="K881">
        <v>1988</v>
      </c>
      <c r="L881" t="s">
        <v>821</v>
      </c>
      <c r="N881" t="s">
        <v>822</v>
      </c>
      <c r="O881" t="s">
        <v>1282</v>
      </c>
    </row>
    <row r="882" spans="1:15" ht="12.75">
      <c r="A882">
        <v>23151938</v>
      </c>
      <c r="B882" t="s">
        <v>823</v>
      </c>
      <c r="C882" t="s">
        <v>824</v>
      </c>
      <c r="E882" t="s">
        <v>825</v>
      </c>
      <c r="H882">
        <v>1899</v>
      </c>
      <c r="I882">
        <v>6</v>
      </c>
      <c r="J882">
        <v>24</v>
      </c>
      <c r="K882">
        <v>1975</v>
      </c>
      <c r="L882" t="s">
        <v>826</v>
      </c>
      <c r="N882" t="s">
        <v>827</v>
      </c>
      <c r="O882" t="s">
        <v>1282</v>
      </c>
    </row>
    <row r="883" spans="1:15" ht="12.75">
      <c r="A883">
        <v>22775070</v>
      </c>
      <c r="B883" t="s">
        <v>823</v>
      </c>
      <c r="C883" t="s">
        <v>1458</v>
      </c>
      <c r="E883" t="s">
        <v>828</v>
      </c>
      <c r="H883">
        <v>1925</v>
      </c>
      <c r="I883">
        <v>2</v>
      </c>
      <c r="J883">
        <v>1</v>
      </c>
      <c r="K883">
        <v>1995</v>
      </c>
      <c r="L883" t="s">
        <v>829</v>
      </c>
      <c r="N883" t="s">
        <v>830</v>
      </c>
      <c r="O883" t="s">
        <v>1282</v>
      </c>
    </row>
    <row r="884" spans="1:15" ht="12.75">
      <c r="A884">
        <v>23151939</v>
      </c>
      <c r="B884" t="s">
        <v>823</v>
      </c>
      <c r="C884" t="s">
        <v>831</v>
      </c>
      <c r="H884">
        <v>1897</v>
      </c>
      <c r="I884">
        <v>4</v>
      </c>
      <c r="J884">
        <v>5</v>
      </c>
      <c r="K884">
        <v>1954</v>
      </c>
      <c r="L884" t="s">
        <v>832</v>
      </c>
      <c r="N884" t="s">
        <v>833</v>
      </c>
      <c r="O884" t="s">
        <v>1282</v>
      </c>
    </row>
    <row r="885" spans="1:15" ht="12.75">
      <c r="A885">
        <v>22775069</v>
      </c>
      <c r="B885" t="s">
        <v>823</v>
      </c>
      <c r="C885" t="s">
        <v>1467</v>
      </c>
      <c r="D885" t="s">
        <v>1764</v>
      </c>
      <c r="H885">
        <v>1921</v>
      </c>
      <c r="I885">
        <v>10</v>
      </c>
      <c r="J885">
        <v>14</v>
      </c>
      <c r="K885">
        <v>1986</v>
      </c>
      <c r="L885" t="s">
        <v>834</v>
      </c>
      <c r="N885" t="s">
        <v>1339</v>
      </c>
      <c r="O885" t="s">
        <v>1282</v>
      </c>
    </row>
    <row r="886" spans="1:15" ht="12.75">
      <c r="A886">
        <v>22775072</v>
      </c>
      <c r="B886" t="s">
        <v>835</v>
      </c>
      <c r="C886" t="s">
        <v>3366</v>
      </c>
      <c r="D886" t="s">
        <v>1479</v>
      </c>
      <c r="F886">
        <v>7</v>
      </c>
      <c r="G886">
        <v>8</v>
      </c>
      <c r="H886">
        <v>1903</v>
      </c>
      <c r="I886">
        <v>4</v>
      </c>
      <c r="J886">
        <v>19</v>
      </c>
      <c r="K886">
        <v>1993</v>
      </c>
      <c r="L886" t="s">
        <v>836</v>
      </c>
      <c r="N886" t="s">
        <v>837</v>
      </c>
      <c r="O886" t="s">
        <v>1282</v>
      </c>
    </row>
    <row r="887" spans="1:15" ht="12.75">
      <c r="A887">
        <v>22775071</v>
      </c>
      <c r="B887" t="s">
        <v>835</v>
      </c>
      <c r="C887" t="s">
        <v>1279</v>
      </c>
      <c r="F887">
        <v>5</v>
      </c>
      <c r="G887">
        <v>12</v>
      </c>
      <c r="H887">
        <v>1890</v>
      </c>
      <c r="I887">
        <v>6</v>
      </c>
      <c r="J887">
        <v>26</v>
      </c>
      <c r="K887">
        <v>1968</v>
      </c>
      <c r="L887" t="s">
        <v>838</v>
      </c>
      <c r="M887" t="s">
        <v>839</v>
      </c>
      <c r="N887" t="s">
        <v>840</v>
      </c>
      <c r="O887" t="s">
        <v>1282</v>
      </c>
    </row>
    <row r="888" spans="1:15" ht="12.75">
      <c r="A888">
        <v>22775074</v>
      </c>
      <c r="B888" t="s">
        <v>841</v>
      </c>
      <c r="C888" t="s">
        <v>1868</v>
      </c>
      <c r="E888" t="s">
        <v>842</v>
      </c>
      <c r="F888">
        <v>10</v>
      </c>
      <c r="G888">
        <v>12</v>
      </c>
      <c r="H888">
        <v>1881</v>
      </c>
      <c r="I888">
        <v>2</v>
      </c>
      <c r="J888">
        <v>21</v>
      </c>
      <c r="K888">
        <v>1958</v>
      </c>
      <c r="L888" t="s">
        <v>843</v>
      </c>
      <c r="N888" t="s">
        <v>844</v>
      </c>
      <c r="O888" t="s">
        <v>1282</v>
      </c>
    </row>
    <row r="889" spans="1:15" ht="12.75">
      <c r="A889">
        <v>22775073</v>
      </c>
      <c r="B889" t="s">
        <v>841</v>
      </c>
      <c r="C889" t="s">
        <v>845</v>
      </c>
      <c r="F889">
        <v>1</v>
      </c>
      <c r="G889">
        <v>21</v>
      </c>
      <c r="H889">
        <v>1872</v>
      </c>
      <c r="I889">
        <v>9</v>
      </c>
      <c r="J889">
        <v>18</v>
      </c>
      <c r="K889">
        <v>1958</v>
      </c>
      <c r="L889" t="s">
        <v>846</v>
      </c>
      <c r="N889" t="s">
        <v>847</v>
      </c>
      <c r="O889" t="s">
        <v>1282</v>
      </c>
    </row>
    <row r="890" spans="1:15" ht="12.75">
      <c r="A890">
        <v>23151940</v>
      </c>
      <c r="B890" t="s">
        <v>848</v>
      </c>
      <c r="C890" t="s">
        <v>849</v>
      </c>
      <c r="F890">
        <v>11</v>
      </c>
      <c r="G890">
        <v>18</v>
      </c>
      <c r="H890">
        <v>1977</v>
      </c>
      <c r="I890">
        <v>7</v>
      </c>
      <c r="J890">
        <v>7</v>
      </c>
      <c r="K890">
        <v>2006</v>
      </c>
      <c r="L890" t="s">
        <v>850</v>
      </c>
      <c r="N890" t="s">
        <v>851</v>
      </c>
      <c r="O890" t="s">
        <v>1282</v>
      </c>
    </row>
    <row r="891" spans="1:15" ht="12.75">
      <c r="A891">
        <v>22775077</v>
      </c>
      <c r="B891" t="s">
        <v>825</v>
      </c>
      <c r="C891" t="s">
        <v>852</v>
      </c>
      <c r="E891" t="s">
        <v>1590</v>
      </c>
      <c r="F891">
        <v>8</v>
      </c>
      <c r="G891">
        <v>8</v>
      </c>
      <c r="H891">
        <v>1851</v>
      </c>
      <c r="I891">
        <v>7</v>
      </c>
      <c r="J891">
        <v>10</v>
      </c>
      <c r="K891">
        <v>1930</v>
      </c>
      <c r="L891" t="s">
        <v>853</v>
      </c>
      <c r="N891" t="s">
        <v>854</v>
      </c>
      <c r="O891" t="s">
        <v>1282</v>
      </c>
    </row>
    <row r="892" spans="1:15" ht="12.75">
      <c r="A892">
        <v>22775075</v>
      </c>
      <c r="B892" t="s">
        <v>825</v>
      </c>
      <c r="C892" t="s">
        <v>855</v>
      </c>
      <c r="I892">
        <v>10</v>
      </c>
      <c r="J892">
        <v>17</v>
      </c>
      <c r="K892">
        <v>1890</v>
      </c>
      <c r="L892" t="s">
        <v>856</v>
      </c>
      <c r="N892" t="s">
        <v>857</v>
      </c>
      <c r="O892" t="s">
        <v>1282</v>
      </c>
    </row>
    <row r="893" spans="1:15" ht="12.75">
      <c r="A893">
        <v>23151941</v>
      </c>
      <c r="B893" t="s">
        <v>825</v>
      </c>
      <c r="C893" t="s">
        <v>858</v>
      </c>
      <c r="H893">
        <v>1880</v>
      </c>
      <c r="I893">
        <v>12</v>
      </c>
      <c r="J893">
        <v>6</v>
      </c>
      <c r="K893">
        <v>1950</v>
      </c>
      <c r="L893" t="s">
        <v>859</v>
      </c>
      <c r="N893" t="s">
        <v>860</v>
      </c>
      <c r="O893" t="s">
        <v>1282</v>
      </c>
    </row>
    <row r="894" spans="1:15" ht="12.75">
      <c r="A894">
        <v>23151942</v>
      </c>
      <c r="B894" t="s">
        <v>825</v>
      </c>
      <c r="C894" t="s">
        <v>861</v>
      </c>
      <c r="H894">
        <v>1904</v>
      </c>
      <c r="I894">
        <v>12</v>
      </c>
      <c r="J894">
        <v>6</v>
      </c>
      <c r="K894">
        <v>1993</v>
      </c>
      <c r="L894" t="s">
        <v>862</v>
      </c>
      <c r="N894" t="s">
        <v>863</v>
      </c>
      <c r="O894" t="s">
        <v>1282</v>
      </c>
    </row>
    <row r="895" spans="1:15" ht="12.75">
      <c r="A895">
        <v>23151943</v>
      </c>
      <c r="B895" t="s">
        <v>825</v>
      </c>
      <c r="C895" t="s">
        <v>3206</v>
      </c>
      <c r="H895">
        <v>1877</v>
      </c>
      <c r="I895">
        <v>1</v>
      </c>
      <c r="J895">
        <v>24</v>
      </c>
      <c r="K895">
        <v>1965</v>
      </c>
      <c r="L895" t="s">
        <v>864</v>
      </c>
      <c r="N895" t="s">
        <v>865</v>
      </c>
      <c r="O895" t="s">
        <v>1282</v>
      </c>
    </row>
    <row r="896" spans="1:15" ht="12.75">
      <c r="A896">
        <v>22775076</v>
      </c>
      <c r="B896" t="s">
        <v>825</v>
      </c>
      <c r="C896" t="s">
        <v>2735</v>
      </c>
      <c r="F896">
        <v>7</v>
      </c>
      <c r="G896">
        <v>25</v>
      </c>
      <c r="H896">
        <v>1853</v>
      </c>
      <c r="I896">
        <v>10</v>
      </c>
      <c r="J896">
        <v>2</v>
      </c>
      <c r="K896">
        <v>1927</v>
      </c>
      <c r="L896" t="s">
        <v>866</v>
      </c>
      <c r="N896" t="s">
        <v>867</v>
      </c>
      <c r="O896" t="s">
        <v>1282</v>
      </c>
    </row>
    <row r="897" spans="1:15" ht="12.75">
      <c r="A897">
        <v>22775078</v>
      </c>
      <c r="B897" t="s">
        <v>868</v>
      </c>
      <c r="C897" t="s">
        <v>869</v>
      </c>
      <c r="I897">
        <v>1</v>
      </c>
      <c r="J897">
        <v>9</v>
      </c>
      <c r="K897">
        <v>2003</v>
      </c>
      <c r="L897" t="s">
        <v>870</v>
      </c>
      <c r="N897" t="s">
        <v>871</v>
      </c>
      <c r="O897" t="s">
        <v>1272</v>
      </c>
    </row>
    <row r="898" spans="1:15" ht="12.75">
      <c r="A898">
        <v>22775079</v>
      </c>
      <c r="B898" t="s">
        <v>872</v>
      </c>
      <c r="C898" t="s">
        <v>873</v>
      </c>
      <c r="F898">
        <v>12</v>
      </c>
      <c r="G898">
        <v>8</v>
      </c>
      <c r="H898">
        <v>1895</v>
      </c>
      <c r="I898">
        <v>1</v>
      </c>
      <c r="J898">
        <v>12</v>
      </c>
      <c r="K898">
        <v>1975</v>
      </c>
      <c r="L898" t="s">
        <v>874</v>
      </c>
      <c r="N898" t="s">
        <v>875</v>
      </c>
      <c r="O898" t="s">
        <v>1282</v>
      </c>
    </row>
    <row r="899" spans="1:15" ht="12.75">
      <c r="A899">
        <v>22775080</v>
      </c>
      <c r="B899" t="s">
        <v>872</v>
      </c>
      <c r="C899" t="s">
        <v>1419</v>
      </c>
      <c r="H899">
        <v>1892</v>
      </c>
      <c r="I899">
        <v>3</v>
      </c>
      <c r="J899">
        <v>15</v>
      </c>
      <c r="K899">
        <v>1974</v>
      </c>
      <c r="L899" t="s">
        <v>876</v>
      </c>
      <c r="N899" t="s">
        <v>877</v>
      </c>
      <c r="O899" t="s">
        <v>1282</v>
      </c>
    </row>
    <row r="900" spans="1:15" ht="12.75">
      <c r="A900">
        <v>22775081</v>
      </c>
      <c r="B900" t="s">
        <v>878</v>
      </c>
      <c r="C900" t="s">
        <v>3204</v>
      </c>
      <c r="F900">
        <v>8</v>
      </c>
      <c r="G900">
        <v>29</v>
      </c>
      <c r="H900">
        <v>1893</v>
      </c>
      <c r="I900">
        <v>11</v>
      </c>
      <c r="J900">
        <v>25</v>
      </c>
      <c r="K900">
        <v>1969</v>
      </c>
      <c r="L900" t="s">
        <v>879</v>
      </c>
      <c r="N900" t="s">
        <v>880</v>
      </c>
      <c r="O900" t="s">
        <v>1282</v>
      </c>
    </row>
    <row r="901" spans="1:15" ht="12.75">
      <c r="A901">
        <v>22775084</v>
      </c>
      <c r="B901" t="s">
        <v>881</v>
      </c>
      <c r="C901" t="s">
        <v>26</v>
      </c>
      <c r="F901">
        <v>7</v>
      </c>
      <c r="G901">
        <v>21</v>
      </c>
      <c r="H901">
        <v>1901</v>
      </c>
      <c r="I901">
        <v>9</v>
      </c>
      <c r="J901">
        <v>27</v>
      </c>
      <c r="K901">
        <v>1996</v>
      </c>
      <c r="L901" t="s">
        <v>882</v>
      </c>
      <c r="M901" t="s">
        <v>883</v>
      </c>
      <c r="N901" t="s">
        <v>884</v>
      </c>
      <c r="O901" t="s">
        <v>1282</v>
      </c>
    </row>
    <row r="902" spans="1:15" ht="12.75">
      <c r="A902">
        <v>22775082</v>
      </c>
      <c r="B902" t="s">
        <v>881</v>
      </c>
      <c r="C902" t="s">
        <v>1925</v>
      </c>
      <c r="I902">
        <v>12</v>
      </c>
      <c r="J902">
        <v>2</v>
      </c>
      <c r="K902">
        <v>1869</v>
      </c>
      <c r="L902" t="s">
        <v>885</v>
      </c>
      <c r="N902" t="s">
        <v>886</v>
      </c>
      <c r="O902" t="s">
        <v>1282</v>
      </c>
    </row>
    <row r="903" spans="1:15" ht="12.75">
      <c r="A903">
        <v>22775083</v>
      </c>
      <c r="B903" t="s">
        <v>881</v>
      </c>
      <c r="C903" t="s">
        <v>887</v>
      </c>
      <c r="H903">
        <v>1903</v>
      </c>
      <c r="I903">
        <v>4</v>
      </c>
      <c r="J903">
        <v>2</v>
      </c>
      <c r="K903">
        <v>1988</v>
      </c>
      <c r="L903" t="s">
        <v>888</v>
      </c>
      <c r="M903" t="s">
        <v>883</v>
      </c>
      <c r="N903" t="e">
        <f>--died at BOCA RATON,FL.</f>
        <v>#NAME?</v>
      </c>
      <c r="O903" t="s">
        <v>1282</v>
      </c>
    </row>
    <row r="904" spans="1:15" ht="12.75">
      <c r="A904">
        <v>22775086</v>
      </c>
      <c r="B904" t="s">
        <v>889</v>
      </c>
      <c r="C904" t="s">
        <v>890</v>
      </c>
      <c r="H904">
        <v>1888</v>
      </c>
      <c r="I904">
        <v>9</v>
      </c>
      <c r="J904">
        <v>23</v>
      </c>
      <c r="K904">
        <v>1964</v>
      </c>
      <c r="L904" t="s">
        <v>891</v>
      </c>
      <c r="N904" t="s">
        <v>892</v>
      </c>
      <c r="O904" t="s">
        <v>1282</v>
      </c>
    </row>
    <row r="905" spans="1:15" ht="12.75">
      <c r="A905">
        <v>22775085</v>
      </c>
      <c r="B905" t="s">
        <v>889</v>
      </c>
      <c r="C905" t="s">
        <v>1488</v>
      </c>
      <c r="D905" t="s">
        <v>893</v>
      </c>
      <c r="H905">
        <v>1902</v>
      </c>
      <c r="I905">
        <v>5</v>
      </c>
      <c r="J905">
        <v>30</v>
      </c>
      <c r="K905">
        <v>1990</v>
      </c>
      <c r="L905" t="s">
        <v>894</v>
      </c>
      <c r="N905" t="s">
        <v>895</v>
      </c>
      <c r="O905" t="s">
        <v>1282</v>
      </c>
    </row>
    <row r="906" spans="1:15" ht="12.75">
      <c r="A906">
        <v>22775087</v>
      </c>
      <c r="B906" t="s">
        <v>896</v>
      </c>
      <c r="C906" t="s">
        <v>13</v>
      </c>
      <c r="L906" t="s">
        <v>897</v>
      </c>
      <c r="N906" t="s">
        <v>1339</v>
      </c>
      <c r="O906" t="s">
        <v>1272</v>
      </c>
    </row>
    <row r="907" spans="1:15" ht="12.75">
      <c r="A907">
        <v>22775092</v>
      </c>
      <c r="B907" t="s">
        <v>898</v>
      </c>
      <c r="C907" t="s">
        <v>899</v>
      </c>
      <c r="D907" t="s">
        <v>1479</v>
      </c>
      <c r="I907">
        <v>7</v>
      </c>
      <c r="J907">
        <v>4</v>
      </c>
      <c r="K907">
        <v>1879</v>
      </c>
      <c r="L907" t="s">
        <v>900</v>
      </c>
      <c r="N907" t="s">
        <v>901</v>
      </c>
      <c r="O907" t="s">
        <v>1282</v>
      </c>
    </row>
    <row r="908" spans="1:15" ht="12.75">
      <c r="A908">
        <v>22775090</v>
      </c>
      <c r="B908" t="s">
        <v>898</v>
      </c>
      <c r="C908" t="s">
        <v>1528</v>
      </c>
      <c r="D908" t="s">
        <v>1419</v>
      </c>
      <c r="H908">
        <v>1923</v>
      </c>
      <c r="I908">
        <v>7</v>
      </c>
      <c r="J908">
        <v>28</v>
      </c>
      <c r="K908">
        <v>1991</v>
      </c>
      <c r="L908" t="s">
        <v>902</v>
      </c>
      <c r="N908" t="s">
        <v>903</v>
      </c>
      <c r="O908" t="s">
        <v>1282</v>
      </c>
    </row>
    <row r="909" spans="1:15" ht="12.75">
      <c r="A909">
        <v>22775091</v>
      </c>
      <c r="B909" t="s">
        <v>904</v>
      </c>
      <c r="C909" t="s">
        <v>1749</v>
      </c>
      <c r="D909" t="s">
        <v>1705</v>
      </c>
      <c r="F909">
        <v>4</v>
      </c>
      <c r="G909">
        <v>15</v>
      </c>
      <c r="H909">
        <v>1895</v>
      </c>
      <c r="I909">
        <v>5</v>
      </c>
      <c r="J909">
        <v>23</v>
      </c>
      <c r="K909">
        <v>1951</v>
      </c>
      <c r="L909" t="s">
        <v>905</v>
      </c>
      <c r="N909" t="s">
        <v>906</v>
      </c>
      <c r="O909" t="s">
        <v>1282</v>
      </c>
    </row>
    <row r="910" spans="1:15" ht="12.75">
      <c r="A910">
        <v>22775089</v>
      </c>
      <c r="B910" t="s">
        <v>3228</v>
      </c>
      <c r="C910" t="s">
        <v>907</v>
      </c>
      <c r="I910">
        <v>3</v>
      </c>
      <c r="J910">
        <v>24</v>
      </c>
      <c r="K910">
        <v>1930</v>
      </c>
      <c r="L910" t="s">
        <v>908</v>
      </c>
      <c r="N910" t="s">
        <v>469</v>
      </c>
      <c r="O910" t="s">
        <v>1282</v>
      </c>
    </row>
    <row r="911" spans="1:15" ht="12.75">
      <c r="A911">
        <v>22775088</v>
      </c>
      <c r="B911" t="s">
        <v>3228</v>
      </c>
      <c r="C911" t="s">
        <v>1467</v>
      </c>
      <c r="F911">
        <v>12</v>
      </c>
      <c r="G911">
        <v>9</v>
      </c>
      <c r="H911">
        <v>1858</v>
      </c>
      <c r="I911">
        <v>4</v>
      </c>
      <c r="J911">
        <v>24</v>
      </c>
      <c r="K911">
        <v>1924</v>
      </c>
      <c r="L911" t="s">
        <v>909</v>
      </c>
      <c r="N911" t="s">
        <v>910</v>
      </c>
      <c r="O911" t="s">
        <v>1282</v>
      </c>
    </row>
    <row r="912" spans="1:15" ht="12.75">
      <c r="A912">
        <v>22775093</v>
      </c>
      <c r="B912" t="s">
        <v>911</v>
      </c>
      <c r="C912" t="s">
        <v>912</v>
      </c>
      <c r="I912">
        <v>5</v>
      </c>
      <c r="J912">
        <v>13</v>
      </c>
      <c r="K912">
        <v>1870</v>
      </c>
      <c r="L912" t="s">
        <v>913</v>
      </c>
      <c r="N912" t="e">
        <f>--died at DOUGLAS</f>
        <v>#NAME?</v>
      </c>
      <c r="O912" t="s">
        <v>1272</v>
      </c>
    </row>
    <row r="913" spans="1:15" ht="12.75">
      <c r="A913">
        <v>22775182</v>
      </c>
      <c r="B913" t="s">
        <v>3197</v>
      </c>
      <c r="C913" t="s">
        <v>1376</v>
      </c>
      <c r="F913">
        <v>3</v>
      </c>
      <c r="G913">
        <v>14</v>
      </c>
      <c r="H913">
        <v>1859</v>
      </c>
      <c r="I913">
        <v>10</v>
      </c>
      <c r="J913">
        <v>6</v>
      </c>
      <c r="K913">
        <v>1929</v>
      </c>
      <c r="L913" t="s">
        <v>914</v>
      </c>
      <c r="N913" t="s">
        <v>915</v>
      </c>
      <c r="O913" t="s">
        <v>1282</v>
      </c>
    </row>
    <row r="914" spans="1:15" ht="12.75">
      <c r="A914">
        <v>23161098</v>
      </c>
      <c r="B914" t="s">
        <v>3197</v>
      </c>
      <c r="C914" t="s">
        <v>1346</v>
      </c>
      <c r="F914">
        <v>3</v>
      </c>
      <c r="G914">
        <v>20</v>
      </c>
      <c r="H914">
        <v>1872</v>
      </c>
      <c r="I914">
        <v>12</v>
      </c>
      <c r="J914">
        <v>10</v>
      </c>
      <c r="K914">
        <v>1939</v>
      </c>
      <c r="O914" t="s">
        <v>1272</v>
      </c>
    </row>
    <row r="915" spans="1:15" ht="12.75">
      <c r="A915">
        <v>22775183</v>
      </c>
      <c r="B915" t="s">
        <v>3197</v>
      </c>
      <c r="C915" t="s">
        <v>916</v>
      </c>
      <c r="E915" t="s">
        <v>917</v>
      </c>
      <c r="F915">
        <v>3</v>
      </c>
      <c r="G915">
        <v>20</v>
      </c>
      <c r="H915">
        <v>1872</v>
      </c>
      <c r="I915">
        <v>12</v>
      </c>
      <c r="J915">
        <v>10</v>
      </c>
      <c r="K915">
        <v>1939</v>
      </c>
      <c r="L915" t="s">
        <v>918</v>
      </c>
      <c r="N915" t="s">
        <v>919</v>
      </c>
      <c r="O915" t="s">
        <v>1282</v>
      </c>
    </row>
    <row r="916" spans="1:15" ht="12.75">
      <c r="A916">
        <v>23151944</v>
      </c>
      <c r="B916" t="s">
        <v>434</v>
      </c>
      <c r="C916" t="s">
        <v>920</v>
      </c>
      <c r="H916">
        <v>1932</v>
      </c>
      <c r="I916">
        <v>2</v>
      </c>
      <c r="J916">
        <v>4</v>
      </c>
      <c r="K916">
        <v>2005</v>
      </c>
      <c r="L916" t="s">
        <v>921</v>
      </c>
      <c r="N916" t="s">
        <v>134</v>
      </c>
      <c r="O916" t="s">
        <v>1282</v>
      </c>
    </row>
    <row r="917" spans="1:15" ht="12.75">
      <c r="A917">
        <v>22775095</v>
      </c>
      <c r="B917" t="s">
        <v>922</v>
      </c>
      <c r="C917" t="s">
        <v>923</v>
      </c>
      <c r="D917" t="s">
        <v>1368</v>
      </c>
      <c r="E917" t="s">
        <v>924</v>
      </c>
      <c r="H917">
        <v>1863</v>
      </c>
      <c r="I917">
        <v>8</v>
      </c>
      <c r="J917">
        <v>2</v>
      </c>
      <c r="K917">
        <v>1937</v>
      </c>
      <c r="L917" t="s">
        <v>925</v>
      </c>
      <c r="N917" t="s">
        <v>926</v>
      </c>
      <c r="O917" t="s">
        <v>1282</v>
      </c>
    </row>
    <row r="918" spans="1:15" ht="12.75">
      <c r="A918">
        <v>22775094</v>
      </c>
      <c r="B918" t="s">
        <v>922</v>
      </c>
      <c r="C918" t="s">
        <v>1545</v>
      </c>
      <c r="D918" t="s">
        <v>3380</v>
      </c>
      <c r="F918">
        <v>2</v>
      </c>
      <c r="G918">
        <v>23</v>
      </c>
      <c r="H918">
        <v>1860</v>
      </c>
      <c r="I918">
        <v>3</v>
      </c>
      <c r="J918">
        <v>24</v>
      </c>
      <c r="K918">
        <v>1936</v>
      </c>
      <c r="L918" t="s">
        <v>927</v>
      </c>
      <c r="N918" t="s">
        <v>928</v>
      </c>
      <c r="O918" t="s">
        <v>1282</v>
      </c>
    </row>
    <row r="919" spans="1:15" ht="12.75">
      <c r="A919">
        <v>22775096</v>
      </c>
      <c r="B919" t="s">
        <v>929</v>
      </c>
      <c r="C919" t="s">
        <v>1458</v>
      </c>
      <c r="I919">
        <v>3</v>
      </c>
      <c r="J919">
        <v>4</v>
      </c>
      <c r="K919">
        <v>1876</v>
      </c>
      <c r="L919" t="s">
        <v>930</v>
      </c>
      <c r="N919" t="s">
        <v>931</v>
      </c>
      <c r="O919" t="s">
        <v>1272</v>
      </c>
    </row>
    <row r="920" spans="1:15" ht="12.75">
      <c r="A920">
        <v>22775102</v>
      </c>
      <c r="B920" t="s">
        <v>3294</v>
      </c>
      <c r="C920" t="s">
        <v>932</v>
      </c>
      <c r="E920" t="s">
        <v>933</v>
      </c>
      <c r="F920">
        <v>10</v>
      </c>
      <c r="G920">
        <v>17</v>
      </c>
      <c r="H920">
        <v>1862</v>
      </c>
      <c r="I920">
        <v>10</v>
      </c>
      <c r="J920">
        <v>14</v>
      </c>
      <c r="K920">
        <v>1955</v>
      </c>
      <c r="L920" t="s">
        <v>934</v>
      </c>
      <c r="N920" t="s">
        <v>935</v>
      </c>
      <c r="O920" t="s">
        <v>1272</v>
      </c>
    </row>
    <row r="921" spans="1:15" ht="12.75">
      <c r="A921">
        <v>22775099</v>
      </c>
      <c r="B921" t="s">
        <v>3294</v>
      </c>
      <c r="C921" t="s">
        <v>552</v>
      </c>
      <c r="I921">
        <v>8</v>
      </c>
      <c r="J921">
        <v>5</v>
      </c>
      <c r="K921">
        <v>1875</v>
      </c>
      <c r="L921" t="s">
        <v>936</v>
      </c>
      <c r="N921" t="s">
        <v>937</v>
      </c>
      <c r="O921" t="s">
        <v>1272</v>
      </c>
    </row>
    <row r="922" spans="1:15" ht="12.75">
      <c r="A922">
        <v>22775100</v>
      </c>
      <c r="B922" t="s">
        <v>3294</v>
      </c>
      <c r="C922" t="s">
        <v>938</v>
      </c>
      <c r="D922" t="s">
        <v>277</v>
      </c>
      <c r="F922">
        <v>6</v>
      </c>
      <c r="G922">
        <v>14</v>
      </c>
      <c r="H922">
        <v>1902</v>
      </c>
      <c r="I922">
        <v>12</v>
      </c>
      <c r="J922">
        <v>29</v>
      </c>
      <c r="K922">
        <v>1917</v>
      </c>
      <c r="L922" t="s">
        <v>939</v>
      </c>
      <c r="N922" t="s">
        <v>940</v>
      </c>
      <c r="O922" t="s">
        <v>1272</v>
      </c>
    </row>
    <row r="923" spans="1:15" ht="12.75">
      <c r="A923">
        <v>22775101</v>
      </c>
      <c r="B923" t="s">
        <v>3294</v>
      </c>
      <c r="C923" t="s">
        <v>1446</v>
      </c>
      <c r="F923">
        <v>11</v>
      </c>
      <c r="G923">
        <v>1</v>
      </c>
      <c r="H923">
        <v>1852</v>
      </c>
      <c r="I923">
        <v>6</v>
      </c>
      <c r="J923">
        <v>22</v>
      </c>
      <c r="K923">
        <v>1938</v>
      </c>
      <c r="L923" t="s">
        <v>941</v>
      </c>
      <c r="N923" t="s">
        <v>942</v>
      </c>
      <c r="O923" t="s">
        <v>1282</v>
      </c>
    </row>
    <row r="924" spans="1:15" ht="12.75">
      <c r="A924">
        <v>22775097</v>
      </c>
      <c r="B924" t="s">
        <v>3294</v>
      </c>
      <c r="C924" t="s">
        <v>1528</v>
      </c>
      <c r="L924" t="s">
        <v>943</v>
      </c>
      <c r="N924" t="s">
        <v>1339</v>
      </c>
      <c r="O924" t="s">
        <v>1272</v>
      </c>
    </row>
    <row r="925" spans="1:15" ht="12.75">
      <c r="A925">
        <v>22775098</v>
      </c>
      <c r="B925" t="s">
        <v>3294</v>
      </c>
      <c r="C925" t="s">
        <v>13</v>
      </c>
      <c r="I925">
        <v>6</v>
      </c>
      <c r="J925">
        <v>28</v>
      </c>
      <c r="K925">
        <v>1872</v>
      </c>
      <c r="L925" t="s">
        <v>944</v>
      </c>
      <c r="N925" t="s">
        <v>1339</v>
      </c>
      <c r="O925" t="s">
        <v>1272</v>
      </c>
    </row>
    <row r="926" spans="1:15" ht="12.75">
      <c r="A926">
        <v>22775104</v>
      </c>
      <c r="B926" t="s">
        <v>945</v>
      </c>
      <c r="C926" t="s">
        <v>1925</v>
      </c>
      <c r="H926">
        <v>1887</v>
      </c>
      <c r="I926">
        <v>2</v>
      </c>
      <c r="J926">
        <v>22</v>
      </c>
      <c r="K926">
        <v>1959</v>
      </c>
      <c r="L926" t="s">
        <v>946</v>
      </c>
      <c r="N926" t="s">
        <v>947</v>
      </c>
      <c r="O926" t="s">
        <v>1282</v>
      </c>
    </row>
    <row r="927" spans="1:15" ht="12.75">
      <c r="A927">
        <v>22775103</v>
      </c>
      <c r="B927" t="s">
        <v>945</v>
      </c>
      <c r="C927" t="s">
        <v>948</v>
      </c>
      <c r="H927">
        <v>1890</v>
      </c>
      <c r="I927">
        <v>10</v>
      </c>
      <c r="J927">
        <v>21</v>
      </c>
      <c r="K927">
        <v>1969</v>
      </c>
      <c r="L927" t="s">
        <v>949</v>
      </c>
      <c r="N927" t="s">
        <v>950</v>
      </c>
      <c r="O927" t="s">
        <v>1282</v>
      </c>
    </row>
    <row r="928" spans="1:15" ht="12.75">
      <c r="A928">
        <v>25195712</v>
      </c>
      <c r="B928" t="s">
        <v>951</v>
      </c>
      <c r="C928" t="s">
        <v>952</v>
      </c>
      <c r="F928">
        <v>10</v>
      </c>
      <c r="G928">
        <v>7</v>
      </c>
      <c r="H928">
        <v>1960</v>
      </c>
      <c r="I928">
        <v>10</v>
      </c>
      <c r="J928">
        <v>12</v>
      </c>
      <c r="K928">
        <v>2006</v>
      </c>
      <c r="O928" t="s">
        <v>1282</v>
      </c>
    </row>
    <row r="929" spans="1:15" ht="12.75">
      <c r="A929">
        <v>22775106</v>
      </c>
      <c r="B929" t="s">
        <v>953</v>
      </c>
      <c r="C929" t="s">
        <v>1436</v>
      </c>
      <c r="D929" t="s">
        <v>3221</v>
      </c>
      <c r="F929">
        <v>7</v>
      </c>
      <c r="G929">
        <v>11</v>
      </c>
      <c r="H929">
        <v>1909</v>
      </c>
      <c r="I929">
        <v>10</v>
      </c>
      <c r="J929">
        <v>10</v>
      </c>
      <c r="K929">
        <v>1971</v>
      </c>
      <c r="L929" t="s">
        <v>954</v>
      </c>
      <c r="N929" t="s">
        <v>955</v>
      </c>
      <c r="O929" t="s">
        <v>1282</v>
      </c>
    </row>
    <row r="930" spans="1:15" ht="12.75">
      <c r="A930">
        <v>22775105</v>
      </c>
      <c r="B930" t="s">
        <v>953</v>
      </c>
      <c r="C930" t="s">
        <v>1446</v>
      </c>
      <c r="D930" t="s">
        <v>2</v>
      </c>
      <c r="F930">
        <v>11</v>
      </c>
      <c r="G930">
        <v>14</v>
      </c>
      <c r="H930">
        <v>1898</v>
      </c>
      <c r="I930">
        <v>7</v>
      </c>
      <c r="J930">
        <v>3</v>
      </c>
      <c r="K930">
        <v>1980</v>
      </c>
      <c r="L930" t="s">
        <v>956</v>
      </c>
      <c r="M930" t="s">
        <v>957</v>
      </c>
      <c r="N930" t="s">
        <v>958</v>
      </c>
      <c r="O930" t="s">
        <v>1282</v>
      </c>
    </row>
    <row r="931" spans="1:15" ht="12.75">
      <c r="A931">
        <v>29113221</v>
      </c>
      <c r="B931" t="s">
        <v>959</v>
      </c>
      <c r="C931" t="s">
        <v>1419</v>
      </c>
      <c r="D931" t="s">
        <v>1479</v>
      </c>
      <c r="H931">
        <v>1846</v>
      </c>
      <c r="K931">
        <v>1904</v>
      </c>
      <c r="O931" t="s">
        <v>1282</v>
      </c>
    </row>
    <row r="932" spans="1:15" ht="12.75">
      <c r="A932">
        <v>22775107</v>
      </c>
      <c r="B932" t="s">
        <v>959</v>
      </c>
      <c r="C932" t="s">
        <v>1467</v>
      </c>
      <c r="I932">
        <v>3</v>
      </c>
      <c r="J932">
        <v>12</v>
      </c>
      <c r="K932">
        <v>1879</v>
      </c>
      <c r="L932" t="s">
        <v>960</v>
      </c>
      <c r="N932" t="s">
        <v>961</v>
      </c>
      <c r="O932" t="s">
        <v>1282</v>
      </c>
    </row>
    <row r="933" spans="1:15" ht="12.75">
      <c r="A933">
        <v>23151945</v>
      </c>
      <c r="B933" t="s">
        <v>962</v>
      </c>
      <c r="C933" t="s">
        <v>2858</v>
      </c>
      <c r="D933" t="s">
        <v>408</v>
      </c>
      <c r="F933">
        <v>3</v>
      </c>
      <c r="G933">
        <v>7</v>
      </c>
      <c r="H933">
        <v>1940</v>
      </c>
      <c r="I933">
        <v>2</v>
      </c>
      <c r="J933">
        <v>21</v>
      </c>
      <c r="K933">
        <v>2005</v>
      </c>
      <c r="L933" t="s">
        <v>963</v>
      </c>
      <c r="O933" t="s">
        <v>1282</v>
      </c>
    </row>
    <row r="934" spans="1:15" ht="12.75">
      <c r="A934">
        <v>22841475</v>
      </c>
      <c r="B934" t="s">
        <v>964</v>
      </c>
      <c r="C934" t="s">
        <v>965</v>
      </c>
      <c r="I934">
        <v>7</v>
      </c>
      <c r="J934">
        <v>20</v>
      </c>
      <c r="K934">
        <v>1889</v>
      </c>
      <c r="M934" t="s">
        <v>966</v>
      </c>
      <c r="O934" t="s">
        <v>1282</v>
      </c>
    </row>
    <row r="935" spans="1:15" ht="12.75">
      <c r="A935">
        <v>22775108</v>
      </c>
      <c r="B935" t="s">
        <v>964</v>
      </c>
      <c r="C935" t="s">
        <v>967</v>
      </c>
      <c r="F935">
        <v>7</v>
      </c>
      <c r="G935">
        <v>18</v>
      </c>
      <c r="H935">
        <v>1839</v>
      </c>
      <c r="I935">
        <v>1</v>
      </c>
      <c r="J935">
        <v>3</v>
      </c>
      <c r="K935">
        <v>1924</v>
      </c>
      <c r="L935" t="s">
        <v>968</v>
      </c>
      <c r="N935" t="s">
        <v>969</v>
      </c>
      <c r="O935" t="s">
        <v>1282</v>
      </c>
    </row>
    <row r="936" spans="1:15" ht="12.75">
      <c r="A936">
        <v>22775109</v>
      </c>
      <c r="B936" t="s">
        <v>964</v>
      </c>
      <c r="C936" t="s">
        <v>386</v>
      </c>
      <c r="E936" t="s">
        <v>970</v>
      </c>
      <c r="F936">
        <v>10</v>
      </c>
      <c r="G936">
        <v>18</v>
      </c>
      <c r="H936">
        <v>1858</v>
      </c>
      <c r="I936">
        <v>3</v>
      </c>
      <c r="J936">
        <v>13</v>
      </c>
      <c r="K936">
        <v>1933</v>
      </c>
      <c r="L936" t="s">
        <v>971</v>
      </c>
      <c r="N936" t="s">
        <v>972</v>
      </c>
      <c r="O936" t="s">
        <v>1282</v>
      </c>
    </row>
    <row r="937" spans="1:15" ht="12.75">
      <c r="A937">
        <v>22775110</v>
      </c>
      <c r="B937" t="s">
        <v>973</v>
      </c>
      <c r="C937" t="s">
        <v>2061</v>
      </c>
      <c r="D937" t="s">
        <v>974</v>
      </c>
      <c r="H937">
        <v>1877</v>
      </c>
      <c r="I937">
        <v>10</v>
      </c>
      <c r="J937">
        <v>17</v>
      </c>
      <c r="K937">
        <v>1961</v>
      </c>
      <c r="L937" t="s">
        <v>975</v>
      </c>
      <c r="N937" t="s">
        <v>976</v>
      </c>
      <c r="O937" t="s">
        <v>1282</v>
      </c>
    </row>
    <row r="938" spans="1:15" ht="12.75">
      <c r="A938">
        <v>22775111</v>
      </c>
      <c r="B938" t="s">
        <v>977</v>
      </c>
      <c r="C938" t="s">
        <v>1862</v>
      </c>
      <c r="L938" t="s">
        <v>978</v>
      </c>
      <c r="N938" t="s">
        <v>1339</v>
      </c>
      <c r="O938" t="s">
        <v>1272</v>
      </c>
    </row>
    <row r="939" spans="1:15" ht="12.75">
      <c r="A939">
        <v>22775112</v>
      </c>
      <c r="B939" t="s">
        <v>977</v>
      </c>
      <c r="C939" t="s">
        <v>979</v>
      </c>
      <c r="L939" t="s">
        <v>980</v>
      </c>
      <c r="N939" t="s">
        <v>1339</v>
      </c>
      <c r="O939" t="s">
        <v>1272</v>
      </c>
    </row>
    <row r="940" spans="1:15" ht="12.75">
      <c r="A940">
        <v>22775115</v>
      </c>
      <c r="B940" t="s">
        <v>981</v>
      </c>
      <c r="C940" t="s">
        <v>1945</v>
      </c>
      <c r="I940">
        <v>9</v>
      </c>
      <c r="J940">
        <v>5</v>
      </c>
      <c r="K940">
        <v>1917</v>
      </c>
      <c r="L940" t="s">
        <v>982</v>
      </c>
      <c r="N940" t="s">
        <v>983</v>
      </c>
      <c r="O940" t="s">
        <v>1272</v>
      </c>
    </row>
    <row r="941" spans="1:15" ht="12.75">
      <c r="A941">
        <v>22775118</v>
      </c>
      <c r="B941" t="s">
        <v>981</v>
      </c>
      <c r="C941" t="s">
        <v>1945</v>
      </c>
      <c r="E941" t="s">
        <v>984</v>
      </c>
      <c r="H941">
        <v>1885</v>
      </c>
      <c r="I941">
        <v>2</v>
      </c>
      <c r="J941">
        <v>10</v>
      </c>
      <c r="K941">
        <v>1919</v>
      </c>
      <c r="L941" t="s">
        <v>985</v>
      </c>
      <c r="N941" t="s">
        <v>986</v>
      </c>
      <c r="O941" t="s">
        <v>1272</v>
      </c>
    </row>
    <row r="942" spans="1:15" ht="12.75">
      <c r="A942">
        <v>22775117</v>
      </c>
      <c r="B942" t="s">
        <v>981</v>
      </c>
      <c r="C942" t="s">
        <v>1376</v>
      </c>
      <c r="I942">
        <v>5</v>
      </c>
      <c r="J942">
        <v>29</v>
      </c>
      <c r="K942">
        <v>1931</v>
      </c>
      <c r="L942" t="s">
        <v>987</v>
      </c>
      <c r="N942" t="s">
        <v>988</v>
      </c>
      <c r="O942" t="s">
        <v>1272</v>
      </c>
    </row>
    <row r="943" spans="1:15" ht="12.75">
      <c r="A943">
        <v>22775116</v>
      </c>
      <c r="B943" t="s">
        <v>981</v>
      </c>
      <c r="C943" t="s">
        <v>989</v>
      </c>
      <c r="I943">
        <v>5</v>
      </c>
      <c r="J943">
        <v>10</v>
      </c>
      <c r="K943">
        <v>1904</v>
      </c>
      <c r="L943" t="s">
        <v>990</v>
      </c>
      <c r="N943" t="s">
        <v>991</v>
      </c>
      <c r="O943" t="s">
        <v>1272</v>
      </c>
    </row>
    <row r="944" spans="1:15" ht="12.75">
      <c r="A944">
        <v>22775114</v>
      </c>
      <c r="B944" t="s">
        <v>981</v>
      </c>
      <c r="C944" t="s">
        <v>108</v>
      </c>
      <c r="H944">
        <v>1875</v>
      </c>
      <c r="I944">
        <v>5</v>
      </c>
      <c r="J944">
        <v>2</v>
      </c>
      <c r="K944">
        <v>1969</v>
      </c>
      <c r="L944" t="s">
        <v>1909</v>
      </c>
      <c r="N944" t="e">
        <f>--died at LONDON,ONTARIO,Twp spells as Lyndon</f>
        <v>#NAME?</v>
      </c>
      <c r="O944" t="s">
        <v>1282</v>
      </c>
    </row>
    <row r="945" spans="1:15" ht="12.75">
      <c r="A945">
        <v>22775120</v>
      </c>
      <c r="B945" t="s">
        <v>981</v>
      </c>
      <c r="C945" t="s">
        <v>992</v>
      </c>
      <c r="H945">
        <v>1877</v>
      </c>
      <c r="I945">
        <v>5</v>
      </c>
      <c r="J945">
        <v>26</v>
      </c>
      <c r="K945">
        <v>1931</v>
      </c>
      <c r="L945" t="s">
        <v>993</v>
      </c>
      <c r="N945" t="s">
        <v>994</v>
      </c>
      <c r="O945" t="s">
        <v>1282</v>
      </c>
    </row>
    <row r="946" spans="1:15" ht="12.75">
      <c r="A946">
        <v>22775119</v>
      </c>
      <c r="B946" t="s">
        <v>981</v>
      </c>
      <c r="C946" t="s">
        <v>1545</v>
      </c>
      <c r="I946">
        <v>1</v>
      </c>
      <c r="J946">
        <v>1</v>
      </c>
      <c r="K946">
        <v>1958</v>
      </c>
      <c r="L946" t="s">
        <v>995</v>
      </c>
      <c r="N946" t="s">
        <v>996</v>
      </c>
      <c r="O946" t="s">
        <v>1282</v>
      </c>
    </row>
    <row r="947" spans="1:15" ht="12.75">
      <c r="A947">
        <v>22775126</v>
      </c>
      <c r="B947" t="s">
        <v>1948</v>
      </c>
      <c r="C947" t="s">
        <v>997</v>
      </c>
      <c r="F947">
        <v>2</v>
      </c>
      <c r="G947">
        <v>14</v>
      </c>
      <c r="H947">
        <v>1873</v>
      </c>
      <c r="I947">
        <v>8</v>
      </c>
      <c r="J947">
        <v>6</v>
      </c>
      <c r="K947">
        <v>1885</v>
      </c>
      <c r="L947" t="s">
        <v>998</v>
      </c>
      <c r="N947" t="s">
        <v>999</v>
      </c>
      <c r="O947" t="s">
        <v>1282</v>
      </c>
    </row>
    <row r="948" spans="1:15" ht="12.75">
      <c r="A948">
        <v>22775121</v>
      </c>
      <c r="B948" t="s">
        <v>1948</v>
      </c>
      <c r="C948" t="s">
        <v>1376</v>
      </c>
      <c r="F948">
        <v>7</v>
      </c>
      <c r="G948">
        <v>6</v>
      </c>
      <c r="H948">
        <v>1838</v>
      </c>
      <c r="I948">
        <v>7</v>
      </c>
      <c r="J948">
        <v>1</v>
      </c>
      <c r="K948">
        <v>1898</v>
      </c>
      <c r="L948" t="s">
        <v>1000</v>
      </c>
      <c r="M948" t="s">
        <v>1001</v>
      </c>
      <c r="N948" t="s">
        <v>1002</v>
      </c>
      <c r="O948" t="s">
        <v>1282</v>
      </c>
    </row>
    <row r="949" spans="1:15" ht="12.75">
      <c r="A949">
        <v>22775125</v>
      </c>
      <c r="B949" t="s">
        <v>1948</v>
      </c>
      <c r="C949" t="s">
        <v>1003</v>
      </c>
      <c r="F949">
        <v>8</v>
      </c>
      <c r="G949">
        <v>15</v>
      </c>
      <c r="H949">
        <v>1842</v>
      </c>
      <c r="I949">
        <v>8</v>
      </c>
      <c r="J949">
        <v>31</v>
      </c>
      <c r="K949">
        <v>1925</v>
      </c>
      <c r="L949" t="s">
        <v>1004</v>
      </c>
      <c r="N949" t="s">
        <v>1005</v>
      </c>
      <c r="O949" t="s">
        <v>1272</v>
      </c>
    </row>
    <row r="950" spans="1:15" ht="12.75">
      <c r="A950">
        <v>22775128</v>
      </c>
      <c r="B950" t="s">
        <v>1006</v>
      </c>
      <c r="C950" t="s">
        <v>48</v>
      </c>
      <c r="I950">
        <v>9</v>
      </c>
      <c r="J950">
        <v>27</v>
      </c>
      <c r="K950">
        <v>1876</v>
      </c>
      <c r="L950" t="s">
        <v>1007</v>
      </c>
      <c r="N950" t="s">
        <v>1008</v>
      </c>
      <c r="O950" t="s">
        <v>1272</v>
      </c>
    </row>
    <row r="951" spans="1:15" ht="12.75">
      <c r="A951">
        <v>22775127</v>
      </c>
      <c r="B951" t="s">
        <v>1006</v>
      </c>
      <c r="C951" t="s">
        <v>50</v>
      </c>
      <c r="I951">
        <v>7</v>
      </c>
      <c r="J951">
        <v>17</v>
      </c>
      <c r="K951">
        <v>1868</v>
      </c>
      <c r="L951" t="s">
        <v>1009</v>
      </c>
      <c r="N951" t="e">
        <f>--died at DOUGLAS</f>
        <v>#NAME?</v>
      </c>
      <c r="O951" t="s">
        <v>1272</v>
      </c>
    </row>
    <row r="952" spans="1:15" ht="12.75">
      <c r="A952">
        <v>22775130</v>
      </c>
      <c r="B952" t="s">
        <v>1010</v>
      </c>
      <c r="C952" t="s">
        <v>1011</v>
      </c>
      <c r="H952">
        <v>1895</v>
      </c>
      <c r="I952">
        <v>4</v>
      </c>
      <c r="J952">
        <v>12</v>
      </c>
      <c r="K952">
        <v>1961</v>
      </c>
      <c r="L952" t="s">
        <v>1012</v>
      </c>
      <c r="N952" t="s">
        <v>1013</v>
      </c>
      <c r="O952" t="s">
        <v>1282</v>
      </c>
    </row>
    <row r="953" spans="1:15" ht="12.75">
      <c r="A953">
        <v>22775129</v>
      </c>
      <c r="B953" t="s">
        <v>1010</v>
      </c>
      <c r="C953" t="s">
        <v>1467</v>
      </c>
      <c r="D953" t="s">
        <v>1014</v>
      </c>
      <c r="H953">
        <v>1895</v>
      </c>
      <c r="I953">
        <v>11</v>
      </c>
      <c r="J953">
        <v>15</v>
      </c>
      <c r="K953">
        <v>1974</v>
      </c>
      <c r="L953" t="s">
        <v>1015</v>
      </c>
      <c r="N953" t="s">
        <v>1016</v>
      </c>
      <c r="O953" t="s">
        <v>1282</v>
      </c>
    </row>
    <row r="954" spans="1:15" ht="12.75">
      <c r="A954">
        <v>22775132</v>
      </c>
      <c r="B954" t="s">
        <v>1017</v>
      </c>
      <c r="C954" t="s">
        <v>1018</v>
      </c>
      <c r="I954">
        <v>10</v>
      </c>
      <c r="J954">
        <v>20</v>
      </c>
      <c r="K954">
        <v>1871</v>
      </c>
      <c r="L954" t="s">
        <v>1019</v>
      </c>
      <c r="N954" t="e">
        <f>--died at DOUGLAS</f>
        <v>#NAME?</v>
      </c>
      <c r="O954" t="s">
        <v>1272</v>
      </c>
    </row>
    <row r="955" spans="1:15" ht="12.75">
      <c r="A955">
        <v>22775131</v>
      </c>
      <c r="B955" t="s">
        <v>1020</v>
      </c>
      <c r="C955" t="s">
        <v>1279</v>
      </c>
      <c r="D955" t="s">
        <v>1021</v>
      </c>
      <c r="F955">
        <v>2</v>
      </c>
      <c r="G955">
        <v>5</v>
      </c>
      <c r="H955">
        <v>1914</v>
      </c>
      <c r="I955">
        <v>7</v>
      </c>
      <c r="J955">
        <v>2</v>
      </c>
      <c r="K955">
        <v>1995</v>
      </c>
      <c r="L955" t="s">
        <v>1022</v>
      </c>
      <c r="M955" t="s">
        <v>1023</v>
      </c>
      <c r="N955" t="s">
        <v>1024</v>
      </c>
      <c r="O955" t="s">
        <v>1282</v>
      </c>
    </row>
    <row r="956" spans="1:15" ht="12.75">
      <c r="A956">
        <v>23151946</v>
      </c>
      <c r="B956" t="s">
        <v>1020</v>
      </c>
      <c r="C956" t="s">
        <v>1025</v>
      </c>
      <c r="F956">
        <v>11</v>
      </c>
      <c r="G956">
        <v>7</v>
      </c>
      <c r="H956">
        <v>1916</v>
      </c>
      <c r="I956">
        <v>9</v>
      </c>
      <c r="J956">
        <v>17</v>
      </c>
      <c r="K956">
        <v>2005</v>
      </c>
      <c r="L956" t="s">
        <v>1026</v>
      </c>
      <c r="N956" t="s">
        <v>1027</v>
      </c>
      <c r="O956" t="s">
        <v>1282</v>
      </c>
    </row>
    <row r="957" spans="1:15" ht="12.75">
      <c r="A957">
        <v>22775135</v>
      </c>
      <c r="B957" t="s">
        <v>1028</v>
      </c>
      <c r="C957" t="s">
        <v>1332</v>
      </c>
      <c r="H957">
        <v>1903</v>
      </c>
      <c r="I957">
        <v>12</v>
      </c>
      <c r="J957">
        <v>2</v>
      </c>
      <c r="K957">
        <v>1967</v>
      </c>
      <c r="L957" t="s">
        <v>1029</v>
      </c>
      <c r="N957" t="s">
        <v>1030</v>
      </c>
      <c r="O957" t="s">
        <v>1282</v>
      </c>
    </row>
    <row r="958" spans="1:15" ht="12.75">
      <c r="A958">
        <v>22775134</v>
      </c>
      <c r="B958" t="s">
        <v>1028</v>
      </c>
      <c r="C958" t="s">
        <v>1031</v>
      </c>
      <c r="H958">
        <v>1891</v>
      </c>
      <c r="I958">
        <v>9</v>
      </c>
      <c r="J958">
        <v>22</v>
      </c>
      <c r="K958">
        <v>1967</v>
      </c>
      <c r="L958" t="s">
        <v>1032</v>
      </c>
      <c r="N958" t="s">
        <v>1033</v>
      </c>
      <c r="O958" t="s">
        <v>1282</v>
      </c>
    </row>
    <row r="959" spans="1:15" ht="12.75">
      <c r="A959">
        <v>22775137</v>
      </c>
      <c r="B959" t="s">
        <v>1034</v>
      </c>
      <c r="C959" t="s">
        <v>1035</v>
      </c>
      <c r="H959">
        <v>1913</v>
      </c>
      <c r="I959">
        <v>1</v>
      </c>
      <c r="J959">
        <v>13</v>
      </c>
      <c r="K959">
        <v>1988</v>
      </c>
      <c r="L959" t="s">
        <v>1036</v>
      </c>
      <c r="N959" t="s">
        <v>1037</v>
      </c>
      <c r="O959" t="s">
        <v>1282</v>
      </c>
    </row>
    <row r="960" spans="1:15" ht="12.75">
      <c r="A960">
        <v>22775136</v>
      </c>
      <c r="B960" t="s">
        <v>1034</v>
      </c>
      <c r="C960" t="s">
        <v>1038</v>
      </c>
      <c r="H960">
        <v>1911</v>
      </c>
      <c r="I960">
        <v>3</v>
      </c>
      <c r="J960">
        <v>29</v>
      </c>
      <c r="K960">
        <v>1984</v>
      </c>
      <c r="L960" t="s">
        <v>1039</v>
      </c>
      <c r="N960" t="s">
        <v>1040</v>
      </c>
      <c r="O960" t="s">
        <v>1282</v>
      </c>
    </row>
    <row r="961" spans="1:15" ht="12.75">
      <c r="A961">
        <v>22775138</v>
      </c>
      <c r="B961" t="s">
        <v>1041</v>
      </c>
      <c r="C961" t="s">
        <v>1042</v>
      </c>
      <c r="F961">
        <v>3</v>
      </c>
      <c r="G961">
        <v>12</v>
      </c>
      <c r="H961">
        <v>1976</v>
      </c>
      <c r="I961">
        <v>7</v>
      </c>
      <c r="J961">
        <v>28</v>
      </c>
      <c r="K961">
        <v>1997</v>
      </c>
      <c r="L961" t="s">
        <v>1043</v>
      </c>
      <c r="N961" t="s">
        <v>1044</v>
      </c>
      <c r="O961" t="s">
        <v>1282</v>
      </c>
    </row>
    <row r="962" spans="1:15" ht="12.75">
      <c r="A962">
        <v>22775139</v>
      </c>
      <c r="B962" t="s">
        <v>1045</v>
      </c>
      <c r="C962" t="s">
        <v>1335</v>
      </c>
      <c r="I962">
        <v>11</v>
      </c>
      <c r="J962">
        <v>9</v>
      </c>
      <c r="K962">
        <v>1999</v>
      </c>
      <c r="L962" t="s">
        <v>1046</v>
      </c>
      <c r="N962" t="e">
        <f>-of BREAST CARCINOMA</f>
        <v>#NAME?</v>
      </c>
      <c r="O962" t="s">
        <v>1272</v>
      </c>
    </row>
    <row r="963" spans="1:15" ht="12.75">
      <c r="A963">
        <v>22775396</v>
      </c>
      <c r="B963" t="s">
        <v>1047</v>
      </c>
      <c r="C963" t="s">
        <v>1048</v>
      </c>
      <c r="E963" t="s">
        <v>1049</v>
      </c>
      <c r="H963">
        <v>1848</v>
      </c>
      <c r="I963">
        <v>5</v>
      </c>
      <c r="J963">
        <v>13</v>
      </c>
      <c r="K963">
        <v>1870</v>
      </c>
      <c r="L963" t="s">
        <v>1050</v>
      </c>
      <c r="N963" t="s">
        <v>1051</v>
      </c>
      <c r="O963" t="s">
        <v>1282</v>
      </c>
    </row>
    <row r="964" spans="1:15" ht="12.75">
      <c r="A964">
        <v>22775140</v>
      </c>
      <c r="B964" t="s">
        <v>1052</v>
      </c>
      <c r="C964" t="s">
        <v>1401</v>
      </c>
      <c r="I964">
        <v>3</v>
      </c>
      <c r="J964">
        <v>5</v>
      </c>
      <c r="K964">
        <v>1873</v>
      </c>
      <c r="L964" t="s">
        <v>1053</v>
      </c>
      <c r="N964" t="e">
        <f>--died at DOUGLAS</f>
        <v>#NAME?</v>
      </c>
      <c r="O964" t="s">
        <v>1272</v>
      </c>
    </row>
    <row r="965" spans="1:15" ht="12.75">
      <c r="A965">
        <v>22775141</v>
      </c>
      <c r="B965" t="s">
        <v>1054</v>
      </c>
      <c r="C965" t="s">
        <v>103</v>
      </c>
      <c r="H965">
        <v>1808</v>
      </c>
      <c r="I965">
        <v>4</v>
      </c>
      <c r="J965">
        <v>29</v>
      </c>
      <c r="K965">
        <v>1887</v>
      </c>
      <c r="L965" t="s">
        <v>1055</v>
      </c>
      <c r="N965" t="s">
        <v>1056</v>
      </c>
      <c r="O965" t="s">
        <v>1272</v>
      </c>
    </row>
    <row r="966" spans="1:15" ht="12.75">
      <c r="A966">
        <v>22775142</v>
      </c>
      <c r="B966" t="s">
        <v>952</v>
      </c>
      <c r="C966" t="s">
        <v>395</v>
      </c>
      <c r="H966">
        <v>1901</v>
      </c>
      <c r="I966">
        <v>7</v>
      </c>
      <c r="J966">
        <v>4</v>
      </c>
      <c r="K966">
        <v>1966</v>
      </c>
      <c r="L966" t="s">
        <v>1057</v>
      </c>
      <c r="N966" t="s">
        <v>1058</v>
      </c>
      <c r="O966" t="s">
        <v>1282</v>
      </c>
    </row>
    <row r="967" spans="1:15" ht="12.75">
      <c r="A967">
        <v>28883408</v>
      </c>
      <c r="B967" t="s">
        <v>952</v>
      </c>
      <c r="C967" t="s">
        <v>3134</v>
      </c>
      <c r="D967" t="s">
        <v>1807</v>
      </c>
      <c r="H967">
        <v>1901</v>
      </c>
      <c r="K967">
        <v>1977</v>
      </c>
      <c r="O967" t="s">
        <v>1282</v>
      </c>
    </row>
    <row r="968" spans="1:15" ht="12.75">
      <c r="A968">
        <v>22775144</v>
      </c>
      <c r="B968" t="s">
        <v>1059</v>
      </c>
      <c r="C968" t="s">
        <v>1060</v>
      </c>
      <c r="F968">
        <v>3</v>
      </c>
      <c r="G968">
        <v>7</v>
      </c>
      <c r="H968">
        <v>1893</v>
      </c>
      <c r="I968">
        <v>12</v>
      </c>
      <c r="J968">
        <v>1</v>
      </c>
      <c r="K968">
        <v>1974</v>
      </c>
      <c r="L968" t="s">
        <v>1061</v>
      </c>
      <c r="N968" t="s">
        <v>1062</v>
      </c>
      <c r="O968" t="s">
        <v>1282</v>
      </c>
    </row>
    <row r="969" spans="1:15" ht="12.75">
      <c r="A969">
        <v>22730008</v>
      </c>
      <c r="B969" t="s">
        <v>1063</v>
      </c>
      <c r="C969" t="s">
        <v>1064</v>
      </c>
      <c r="E969" t="s">
        <v>1065</v>
      </c>
      <c r="H969">
        <v>1912</v>
      </c>
      <c r="I969">
        <v>7</v>
      </c>
      <c r="J969">
        <v>15</v>
      </c>
      <c r="K969">
        <v>1998</v>
      </c>
      <c r="L969" t="s">
        <v>1066</v>
      </c>
      <c r="N969" t="s">
        <v>1067</v>
      </c>
      <c r="O969" t="s">
        <v>1282</v>
      </c>
    </row>
    <row r="970" spans="1:15" ht="12.75">
      <c r="A970">
        <v>22775145</v>
      </c>
      <c r="B970" t="s">
        <v>1063</v>
      </c>
      <c r="C970" t="s">
        <v>1068</v>
      </c>
      <c r="H970">
        <v>1898</v>
      </c>
      <c r="I970">
        <v>11</v>
      </c>
      <c r="J970">
        <v>11</v>
      </c>
      <c r="K970">
        <v>1992</v>
      </c>
      <c r="L970" t="s">
        <v>1069</v>
      </c>
      <c r="N970" t="s">
        <v>1070</v>
      </c>
      <c r="O970" t="s">
        <v>1282</v>
      </c>
    </row>
    <row r="971" spans="1:15" ht="12.75">
      <c r="A971">
        <v>22775150</v>
      </c>
      <c r="B971" t="s">
        <v>108</v>
      </c>
      <c r="C971" t="s">
        <v>1404</v>
      </c>
      <c r="I971">
        <v>1</v>
      </c>
      <c r="J971">
        <v>23</v>
      </c>
      <c r="K971">
        <v>1868</v>
      </c>
      <c r="L971" t="s">
        <v>1071</v>
      </c>
      <c r="N971" t="e">
        <f>--died at DOUGLAS</f>
        <v>#NAME?</v>
      </c>
      <c r="O971" t="s">
        <v>1272</v>
      </c>
    </row>
    <row r="972" spans="1:15" ht="12.75">
      <c r="A972">
        <v>22775154</v>
      </c>
      <c r="B972" t="s">
        <v>108</v>
      </c>
      <c r="C972" t="s">
        <v>1440</v>
      </c>
      <c r="I972">
        <v>12</v>
      </c>
      <c r="J972">
        <v>19</v>
      </c>
      <c r="K972">
        <v>1970</v>
      </c>
      <c r="L972" t="s">
        <v>1072</v>
      </c>
      <c r="N972" t="s">
        <v>1073</v>
      </c>
      <c r="O972" t="s">
        <v>1282</v>
      </c>
    </row>
    <row r="973" spans="1:15" ht="12.75">
      <c r="A973">
        <v>22775156</v>
      </c>
      <c r="B973" t="s">
        <v>108</v>
      </c>
      <c r="C973" t="s">
        <v>1419</v>
      </c>
      <c r="H973">
        <v>1871</v>
      </c>
      <c r="I973">
        <v>8</v>
      </c>
      <c r="J973">
        <v>30</v>
      </c>
      <c r="K973">
        <v>1961</v>
      </c>
      <c r="L973" t="s">
        <v>1074</v>
      </c>
      <c r="N973" t="s">
        <v>1075</v>
      </c>
      <c r="O973" t="s">
        <v>1282</v>
      </c>
    </row>
    <row r="974" spans="1:15" ht="12.75">
      <c r="A974">
        <v>22775148</v>
      </c>
      <c r="B974" t="s">
        <v>108</v>
      </c>
      <c r="C974" t="s">
        <v>1968</v>
      </c>
      <c r="I974">
        <v>7</v>
      </c>
      <c r="J974">
        <v>31</v>
      </c>
      <c r="K974">
        <v>1967</v>
      </c>
      <c r="L974" t="s">
        <v>1076</v>
      </c>
      <c r="N974" t="s">
        <v>1077</v>
      </c>
      <c r="O974" t="s">
        <v>1272</v>
      </c>
    </row>
    <row r="975" spans="1:15" ht="12.75">
      <c r="A975">
        <v>22775147</v>
      </c>
      <c r="B975" t="s">
        <v>108</v>
      </c>
      <c r="C975" t="s">
        <v>1504</v>
      </c>
      <c r="I975">
        <v>7</v>
      </c>
      <c r="J975">
        <v>31</v>
      </c>
      <c r="K975">
        <v>1967</v>
      </c>
      <c r="L975" t="s">
        <v>1076</v>
      </c>
      <c r="N975" t="s">
        <v>1078</v>
      </c>
      <c r="O975" t="s">
        <v>1282</v>
      </c>
    </row>
    <row r="976" spans="1:15" ht="12.75">
      <c r="A976">
        <v>26836833</v>
      </c>
      <c r="B976" t="s">
        <v>108</v>
      </c>
      <c r="C976" t="s">
        <v>584</v>
      </c>
      <c r="D976" t="s">
        <v>1371</v>
      </c>
      <c r="I976">
        <v>2</v>
      </c>
      <c r="J976">
        <v>7</v>
      </c>
      <c r="K976">
        <v>1905</v>
      </c>
      <c r="O976" t="s">
        <v>1272</v>
      </c>
    </row>
    <row r="977" spans="1:15" ht="12.75">
      <c r="A977">
        <v>22775146</v>
      </c>
      <c r="B977" t="s">
        <v>108</v>
      </c>
      <c r="C977" t="s">
        <v>1079</v>
      </c>
      <c r="D977" t="s">
        <v>1504</v>
      </c>
      <c r="F977">
        <v>4</v>
      </c>
      <c r="G977">
        <v>25</v>
      </c>
      <c r="H977">
        <v>1895</v>
      </c>
      <c r="I977">
        <v>2</v>
      </c>
      <c r="J977">
        <v>12</v>
      </c>
      <c r="K977">
        <v>1968</v>
      </c>
      <c r="L977" t="s">
        <v>1080</v>
      </c>
      <c r="M977" t="s">
        <v>1081</v>
      </c>
      <c r="N977" t="s">
        <v>1082</v>
      </c>
      <c r="O977" t="s">
        <v>1282</v>
      </c>
    </row>
    <row r="978" spans="1:15" ht="12.75">
      <c r="A978">
        <v>22775153</v>
      </c>
      <c r="B978" t="s">
        <v>108</v>
      </c>
      <c r="C978" t="s">
        <v>1083</v>
      </c>
      <c r="D978" t="s">
        <v>1084</v>
      </c>
      <c r="H978">
        <v>1866</v>
      </c>
      <c r="I978">
        <v>9</v>
      </c>
      <c r="J978">
        <v>6</v>
      </c>
      <c r="K978">
        <v>1935</v>
      </c>
      <c r="L978" t="s">
        <v>1085</v>
      </c>
      <c r="N978" t="s">
        <v>1086</v>
      </c>
      <c r="O978" t="s">
        <v>1282</v>
      </c>
    </row>
    <row r="979" spans="1:15" ht="12.75">
      <c r="A979">
        <v>22775152</v>
      </c>
      <c r="B979" t="s">
        <v>108</v>
      </c>
      <c r="C979" t="s">
        <v>1580</v>
      </c>
      <c r="E979" t="s">
        <v>1087</v>
      </c>
      <c r="H979">
        <v>1868</v>
      </c>
      <c r="I979">
        <v>9</v>
      </c>
      <c r="J979">
        <v>18</v>
      </c>
      <c r="K979">
        <v>1962</v>
      </c>
      <c r="L979" t="s">
        <v>1088</v>
      </c>
      <c r="N979" t="s">
        <v>1089</v>
      </c>
      <c r="O979" t="s">
        <v>1282</v>
      </c>
    </row>
    <row r="980" spans="1:15" ht="12.75">
      <c r="A980">
        <v>22775151</v>
      </c>
      <c r="B980" t="s">
        <v>108</v>
      </c>
      <c r="C980" t="s">
        <v>50</v>
      </c>
      <c r="H980">
        <v>1868</v>
      </c>
      <c r="I980">
        <v>4</v>
      </c>
      <c r="J980">
        <v>26</v>
      </c>
      <c r="K980">
        <v>1934</v>
      </c>
      <c r="L980" t="s">
        <v>120</v>
      </c>
      <c r="N980" t="s">
        <v>1090</v>
      </c>
      <c r="O980" t="s">
        <v>1282</v>
      </c>
    </row>
    <row r="981" spans="1:15" ht="12.75">
      <c r="A981">
        <v>22775143</v>
      </c>
      <c r="B981" t="s">
        <v>1091</v>
      </c>
      <c r="C981" t="s">
        <v>48</v>
      </c>
      <c r="D981" t="s">
        <v>1397</v>
      </c>
      <c r="E981" t="s">
        <v>764</v>
      </c>
      <c r="F981">
        <v>10</v>
      </c>
      <c r="G981">
        <v>9</v>
      </c>
      <c r="H981">
        <v>1866</v>
      </c>
      <c r="I981">
        <v>12</v>
      </c>
      <c r="J981">
        <v>28</v>
      </c>
      <c r="K981">
        <v>1909</v>
      </c>
      <c r="L981" t="s">
        <v>1092</v>
      </c>
      <c r="N981" t="s">
        <v>1093</v>
      </c>
      <c r="O981" t="s">
        <v>1282</v>
      </c>
    </row>
    <row r="982" spans="1:15" ht="12.75">
      <c r="A982">
        <v>22775157</v>
      </c>
      <c r="B982" t="s">
        <v>1094</v>
      </c>
      <c r="C982" t="s">
        <v>1749</v>
      </c>
      <c r="H982">
        <v>1925</v>
      </c>
      <c r="I982">
        <v>7</v>
      </c>
      <c r="J982">
        <v>7</v>
      </c>
      <c r="K982">
        <v>1999</v>
      </c>
      <c r="L982" t="s">
        <v>1095</v>
      </c>
      <c r="N982" t="s">
        <v>1096</v>
      </c>
      <c r="O982" t="s">
        <v>1282</v>
      </c>
    </row>
    <row r="983" spans="1:15" ht="12.75">
      <c r="A983">
        <v>22775158</v>
      </c>
      <c r="B983" t="s">
        <v>1094</v>
      </c>
      <c r="C983" t="s">
        <v>1097</v>
      </c>
      <c r="H983">
        <v>1925</v>
      </c>
      <c r="I983">
        <v>8</v>
      </c>
      <c r="J983">
        <v>19</v>
      </c>
      <c r="K983">
        <v>1987</v>
      </c>
      <c r="L983" t="s">
        <v>1098</v>
      </c>
      <c r="N983" t="s">
        <v>1099</v>
      </c>
      <c r="O983" t="s">
        <v>1282</v>
      </c>
    </row>
    <row r="984" spans="1:15" ht="12.75">
      <c r="A984">
        <v>29676132</v>
      </c>
      <c r="B984" t="s">
        <v>1100</v>
      </c>
      <c r="C984" t="s">
        <v>1101</v>
      </c>
      <c r="D984" t="s">
        <v>1395</v>
      </c>
      <c r="F984">
        <v>8</v>
      </c>
      <c r="G984">
        <v>12</v>
      </c>
      <c r="H984">
        <v>1966</v>
      </c>
      <c r="I984">
        <v>10</v>
      </c>
      <c r="J984">
        <v>31</v>
      </c>
      <c r="K984">
        <v>2007</v>
      </c>
      <c r="O984" t="s">
        <v>1282</v>
      </c>
    </row>
    <row r="985" spans="1:15" ht="12.75">
      <c r="A985">
        <v>22775159</v>
      </c>
      <c r="B985" t="s">
        <v>1102</v>
      </c>
      <c r="C985" t="s">
        <v>1401</v>
      </c>
      <c r="I985">
        <v>1</v>
      </c>
      <c r="J985">
        <v>7</v>
      </c>
      <c r="K985">
        <v>1925</v>
      </c>
      <c r="L985" t="s">
        <v>1103</v>
      </c>
      <c r="N985" t="s">
        <v>1104</v>
      </c>
      <c r="O985" t="s">
        <v>1272</v>
      </c>
    </row>
    <row r="986" spans="1:15" ht="12.75">
      <c r="A986">
        <v>22775161</v>
      </c>
      <c r="B986" t="s">
        <v>1105</v>
      </c>
      <c r="C986" t="s">
        <v>1106</v>
      </c>
      <c r="I986">
        <v>12</v>
      </c>
      <c r="J986">
        <v>11</v>
      </c>
      <c r="K986">
        <v>1883</v>
      </c>
      <c r="L986" t="s">
        <v>1107</v>
      </c>
      <c r="N986" t="s">
        <v>1108</v>
      </c>
      <c r="O986" t="s">
        <v>1272</v>
      </c>
    </row>
    <row r="987" spans="1:15" ht="12.75">
      <c r="A987">
        <v>22775160</v>
      </c>
      <c r="B987" t="s">
        <v>1105</v>
      </c>
      <c r="C987" t="s">
        <v>1109</v>
      </c>
      <c r="I987">
        <v>9</v>
      </c>
      <c r="J987">
        <v>28</v>
      </c>
      <c r="K987">
        <v>1881</v>
      </c>
      <c r="L987" t="s">
        <v>1110</v>
      </c>
      <c r="N987" t="s">
        <v>1111</v>
      </c>
      <c r="O987" t="s">
        <v>1272</v>
      </c>
    </row>
    <row r="988" spans="1:15" ht="12.75">
      <c r="A988">
        <v>22775162</v>
      </c>
      <c r="B988" t="s">
        <v>1112</v>
      </c>
      <c r="C988" t="s">
        <v>1106</v>
      </c>
      <c r="I988">
        <v>10</v>
      </c>
      <c r="J988">
        <v>22</v>
      </c>
      <c r="K988">
        <v>1886</v>
      </c>
      <c r="L988" t="s">
        <v>1113</v>
      </c>
      <c r="N988" t="s">
        <v>1114</v>
      </c>
      <c r="O988" t="s">
        <v>1272</v>
      </c>
    </row>
    <row r="989" spans="1:15" ht="12.75">
      <c r="A989">
        <v>22775164</v>
      </c>
      <c r="B989" t="s">
        <v>206</v>
      </c>
      <c r="C989" t="s">
        <v>1115</v>
      </c>
      <c r="H989">
        <v>1878</v>
      </c>
      <c r="I989">
        <v>4</v>
      </c>
      <c r="J989">
        <v>30</v>
      </c>
      <c r="K989">
        <v>1929</v>
      </c>
      <c r="L989" t="s">
        <v>1116</v>
      </c>
      <c r="N989" t="s">
        <v>1117</v>
      </c>
      <c r="O989" t="s">
        <v>1282</v>
      </c>
    </row>
    <row r="990" spans="1:15" ht="12.75">
      <c r="A990">
        <v>22775163</v>
      </c>
      <c r="B990" t="s">
        <v>206</v>
      </c>
      <c r="C990" t="s">
        <v>1118</v>
      </c>
      <c r="D990" t="s">
        <v>1782</v>
      </c>
      <c r="H990">
        <v>1875</v>
      </c>
      <c r="I990">
        <v>6</v>
      </c>
      <c r="J990">
        <v>22</v>
      </c>
      <c r="K990">
        <v>1934</v>
      </c>
      <c r="L990" t="s">
        <v>1116</v>
      </c>
      <c r="N990" t="s">
        <v>1119</v>
      </c>
      <c r="O990" t="s">
        <v>1282</v>
      </c>
    </row>
    <row r="991" spans="1:15" ht="12.75">
      <c r="A991">
        <v>23151947</v>
      </c>
      <c r="B991" t="s">
        <v>206</v>
      </c>
      <c r="C991" t="s">
        <v>1120</v>
      </c>
      <c r="H991">
        <v>1852</v>
      </c>
      <c r="I991">
        <v>7</v>
      </c>
      <c r="J991">
        <v>16</v>
      </c>
      <c r="K991">
        <v>1936</v>
      </c>
      <c r="L991" t="s">
        <v>1121</v>
      </c>
      <c r="N991" t="s">
        <v>1122</v>
      </c>
      <c r="O991" t="s">
        <v>1282</v>
      </c>
    </row>
    <row r="992" spans="1:15" ht="12.75">
      <c r="A992">
        <v>23151948</v>
      </c>
      <c r="B992" t="s">
        <v>206</v>
      </c>
      <c r="C992" t="s">
        <v>1123</v>
      </c>
      <c r="I992">
        <v>7</v>
      </c>
      <c r="J992">
        <v>29</v>
      </c>
      <c r="K992">
        <v>1943</v>
      </c>
      <c r="L992" t="s">
        <v>1124</v>
      </c>
      <c r="N992" t="s">
        <v>1125</v>
      </c>
      <c r="O992" t="s">
        <v>1272</v>
      </c>
    </row>
    <row r="993" spans="1:15" ht="12.75">
      <c r="A993">
        <v>23151949</v>
      </c>
      <c r="B993" t="s">
        <v>206</v>
      </c>
      <c r="C993" t="s">
        <v>1126</v>
      </c>
      <c r="H993">
        <v>1851</v>
      </c>
      <c r="I993">
        <v>3</v>
      </c>
      <c r="J993">
        <v>24</v>
      </c>
      <c r="K993">
        <v>1935</v>
      </c>
      <c r="L993" t="s">
        <v>1127</v>
      </c>
      <c r="N993" t="s">
        <v>1128</v>
      </c>
      <c r="O993" t="s">
        <v>1282</v>
      </c>
    </row>
    <row r="994" spans="1:15" ht="12.75">
      <c r="A994">
        <v>25270659</v>
      </c>
      <c r="B994" t="s">
        <v>1129</v>
      </c>
      <c r="C994" t="s">
        <v>1130</v>
      </c>
      <c r="H994">
        <v>1915</v>
      </c>
      <c r="I994">
        <v>10</v>
      </c>
      <c r="J994">
        <v>4</v>
      </c>
      <c r="K994">
        <v>2002</v>
      </c>
      <c r="O994" t="s">
        <v>1282</v>
      </c>
    </row>
    <row r="995" spans="1:15" ht="12.75">
      <c r="A995">
        <v>22730035</v>
      </c>
      <c r="B995" t="s">
        <v>1129</v>
      </c>
      <c r="C995" t="s">
        <v>108</v>
      </c>
      <c r="D995" t="s">
        <v>1351</v>
      </c>
      <c r="H995">
        <v>1914</v>
      </c>
      <c r="I995">
        <v>10</v>
      </c>
      <c r="J995">
        <v>21</v>
      </c>
      <c r="K995">
        <v>1993</v>
      </c>
      <c r="L995" t="s">
        <v>1131</v>
      </c>
      <c r="N995" t="s">
        <v>1132</v>
      </c>
      <c r="O995" t="s">
        <v>1282</v>
      </c>
    </row>
    <row r="996" spans="1:15" ht="12.75">
      <c r="A996">
        <v>22775165</v>
      </c>
      <c r="B996" t="s">
        <v>1133</v>
      </c>
      <c r="C996" t="s">
        <v>1401</v>
      </c>
      <c r="I996">
        <v>7</v>
      </c>
      <c r="J996">
        <v>28</v>
      </c>
      <c r="K996">
        <v>1875</v>
      </c>
      <c r="L996" t="s">
        <v>1134</v>
      </c>
      <c r="N996" t="s">
        <v>1135</v>
      </c>
      <c r="O996" t="s">
        <v>1272</v>
      </c>
    </row>
    <row r="997" spans="1:15" ht="12.75">
      <c r="A997">
        <v>22775168</v>
      </c>
      <c r="B997" t="s">
        <v>1136</v>
      </c>
      <c r="C997" t="s">
        <v>1419</v>
      </c>
      <c r="F997">
        <v>2</v>
      </c>
      <c r="G997">
        <v>19</v>
      </c>
      <c r="H997">
        <v>1845</v>
      </c>
      <c r="I997">
        <v>5</v>
      </c>
      <c r="J997">
        <v>25</v>
      </c>
      <c r="K997">
        <v>1921</v>
      </c>
      <c r="L997" t="s">
        <v>1137</v>
      </c>
      <c r="N997" t="s">
        <v>1138</v>
      </c>
      <c r="O997" t="s">
        <v>1272</v>
      </c>
    </row>
    <row r="998" spans="1:15" ht="12.75">
      <c r="A998">
        <v>22775166</v>
      </c>
      <c r="B998" t="s">
        <v>1139</v>
      </c>
      <c r="C998" t="s">
        <v>541</v>
      </c>
      <c r="E998" t="s">
        <v>1140</v>
      </c>
      <c r="H998">
        <v>1867</v>
      </c>
      <c r="I998">
        <v>6</v>
      </c>
      <c r="J998">
        <v>13</v>
      </c>
      <c r="K998">
        <v>1929</v>
      </c>
      <c r="L998" t="s">
        <v>1141</v>
      </c>
      <c r="N998" t="s">
        <v>1142</v>
      </c>
      <c r="O998" t="s">
        <v>1282</v>
      </c>
    </row>
    <row r="999" spans="1:15" ht="12.75">
      <c r="A999">
        <v>22775167</v>
      </c>
      <c r="B999" t="s">
        <v>1139</v>
      </c>
      <c r="C999" t="s">
        <v>217</v>
      </c>
      <c r="F999">
        <v>12</v>
      </c>
      <c r="G999">
        <v>24</v>
      </c>
      <c r="H999">
        <v>1837</v>
      </c>
      <c r="I999">
        <v>2</v>
      </c>
      <c r="J999">
        <v>25</v>
      </c>
      <c r="K999">
        <v>1906</v>
      </c>
      <c r="L999" t="s">
        <v>1143</v>
      </c>
      <c r="N999" t="s">
        <v>1144</v>
      </c>
      <c r="O999" t="s">
        <v>1282</v>
      </c>
    </row>
    <row r="1000" spans="1:15" ht="12.75">
      <c r="A1000">
        <v>23151950</v>
      </c>
      <c r="B1000" t="s">
        <v>1145</v>
      </c>
      <c r="C1000" t="s">
        <v>1146</v>
      </c>
      <c r="H1000">
        <v>1876</v>
      </c>
      <c r="I1000">
        <v>10</v>
      </c>
      <c r="J1000">
        <v>20</v>
      </c>
      <c r="K1000">
        <v>1962</v>
      </c>
      <c r="L1000" t="s">
        <v>1147</v>
      </c>
      <c r="N1000" t="s">
        <v>1148</v>
      </c>
      <c r="O1000" t="s">
        <v>1282</v>
      </c>
    </row>
    <row r="1001" spans="1:15" ht="12.75">
      <c r="A1001">
        <v>22775176</v>
      </c>
      <c r="B1001" t="s">
        <v>1149</v>
      </c>
      <c r="C1001" t="s">
        <v>1150</v>
      </c>
      <c r="E1001" t="s">
        <v>1420</v>
      </c>
      <c r="F1001">
        <v>4</v>
      </c>
      <c r="G1001">
        <v>4</v>
      </c>
      <c r="H1001">
        <v>1855</v>
      </c>
      <c r="I1001">
        <v>3</v>
      </c>
      <c r="J1001">
        <v>8</v>
      </c>
      <c r="K1001">
        <v>1917</v>
      </c>
      <c r="L1001" t="s">
        <v>1151</v>
      </c>
      <c r="N1001" t="s">
        <v>1152</v>
      </c>
      <c r="O1001" t="s">
        <v>1282</v>
      </c>
    </row>
    <row r="1002" spans="1:15" ht="12.75">
      <c r="A1002">
        <v>22775169</v>
      </c>
      <c r="B1002" t="s">
        <v>1149</v>
      </c>
      <c r="C1002" t="s">
        <v>1153</v>
      </c>
      <c r="I1002">
        <v>4</v>
      </c>
      <c r="J1002">
        <v>4</v>
      </c>
      <c r="K1002">
        <v>1872</v>
      </c>
      <c r="L1002" t="s">
        <v>1154</v>
      </c>
      <c r="M1002" t="s">
        <v>1155</v>
      </c>
      <c r="N1002" t="s">
        <v>1156</v>
      </c>
      <c r="O1002" t="s">
        <v>1282</v>
      </c>
    </row>
    <row r="1003" spans="1:15" ht="12.75">
      <c r="A1003">
        <v>22775175</v>
      </c>
      <c r="B1003" t="s">
        <v>1149</v>
      </c>
      <c r="C1003" t="s">
        <v>1478</v>
      </c>
      <c r="D1003" t="s">
        <v>1760</v>
      </c>
      <c r="F1003">
        <v>9</v>
      </c>
      <c r="G1003">
        <v>1</v>
      </c>
      <c r="H1003">
        <v>1850</v>
      </c>
      <c r="I1003">
        <v>2</v>
      </c>
      <c r="J1003">
        <v>22</v>
      </c>
      <c r="K1003">
        <v>1925</v>
      </c>
      <c r="L1003" t="s">
        <v>1157</v>
      </c>
      <c r="N1003" t="s">
        <v>1158</v>
      </c>
      <c r="O1003" t="s">
        <v>1272</v>
      </c>
    </row>
    <row r="1004" spans="1:15" ht="12.75">
      <c r="A1004">
        <v>22775172</v>
      </c>
      <c r="B1004" t="s">
        <v>1149</v>
      </c>
      <c r="C1004" t="s">
        <v>1159</v>
      </c>
      <c r="E1004" t="s">
        <v>1049</v>
      </c>
      <c r="F1004">
        <v>10</v>
      </c>
      <c r="G1004">
        <v>19</v>
      </c>
      <c r="H1004">
        <v>1841</v>
      </c>
      <c r="I1004">
        <v>3</v>
      </c>
      <c r="J1004">
        <v>9</v>
      </c>
      <c r="K1004">
        <v>1916</v>
      </c>
      <c r="L1004" t="s">
        <v>1160</v>
      </c>
      <c r="N1004" t="s">
        <v>1161</v>
      </c>
      <c r="O1004" t="s">
        <v>1282</v>
      </c>
    </row>
    <row r="1005" spans="1:15" ht="12.75">
      <c r="A1005">
        <v>22775173</v>
      </c>
      <c r="B1005" t="s">
        <v>1149</v>
      </c>
      <c r="C1005" t="s">
        <v>1162</v>
      </c>
      <c r="E1005" t="s">
        <v>1706</v>
      </c>
      <c r="I1005">
        <v>11</v>
      </c>
      <c r="J1005">
        <v>29</v>
      </c>
      <c r="K1005">
        <v>1901</v>
      </c>
      <c r="L1005" t="s">
        <v>1163</v>
      </c>
      <c r="N1005" t="s">
        <v>1164</v>
      </c>
      <c r="O1005" t="s">
        <v>1272</v>
      </c>
    </row>
    <row r="1006" spans="1:15" ht="12.75">
      <c r="A1006">
        <v>22775171</v>
      </c>
      <c r="B1006" t="s">
        <v>1149</v>
      </c>
      <c r="C1006" t="s">
        <v>1165</v>
      </c>
      <c r="I1006">
        <v>5</v>
      </c>
      <c r="J1006">
        <v>13</v>
      </c>
      <c r="K1006">
        <v>1970</v>
      </c>
      <c r="L1006" t="s">
        <v>1166</v>
      </c>
      <c r="N1006" t="e">
        <f>--died at DOUGLAS</f>
        <v>#NAME?</v>
      </c>
      <c r="O1006" t="s">
        <v>1272</v>
      </c>
    </row>
    <row r="1007" spans="1:15" ht="12.75">
      <c r="A1007">
        <v>22775177</v>
      </c>
      <c r="B1007" t="s">
        <v>1149</v>
      </c>
      <c r="C1007" t="s">
        <v>1467</v>
      </c>
      <c r="I1007">
        <v>1</v>
      </c>
      <c r="J1007">
        <v>7</v>
      </c>
      <c r="K1007">
        <v>1895</v>
      </c>
      <c r="L1007" t="s">
        <v>1167</v>
      </c>
      <c r="N1007" t="s">
        <v>1168</v>
      </c>
      <c r="O1007" t="s">
        <v>1282</v>
      </c>
    </row>
    <row r="1008" spans="1:15" ht="12.75">
      <c r="A1008">
        <v>22775174</v>
      </c>
      <c r="B1008" t="s">
        <v>1149</v>
      </c>
      <c r="C1008" t="s">
        <v>1169</v>
      </c>
      <c r="I1008">
        <v>3</v>
      </c>
      <c r="J1008">
        <v>21</v>
      </c>
      <c r="K1008">
        <v>1889</v>
      </c>
      <c r="L1008" t="s">
        <v>1170</v>
      </c>
      <c r="N1008" t="s">
        <v>1171</v>
      </c>
      <c r="O1008" t="s">
        <v>1282</v>
      </c>
    </row>
    <row r="1009" spans="1:15" ht="12.75">
      <c r="A1009">
        <v>22775170</v>
      </c>
      <c r="B1009" t="s">
        <v>1149</v>
      </c>
      <c r="C1009" t="s">
        <v>364</v>
      </c>
      <c r="F1009">
        <v>2</v>
      </c>
      <c r="G1009">
        <v>13</v>
      </c>
      <c r="H1009">
        <v>1870</v>
      </c>
      <c r="I1009">
        <v>3</v>
      </c>
      <c r="J1009">
        <v>3</v>
      </c>
      <c r="K1009">
        <v>1917</v>
      </c>
      <c r="L1009" t="s">
        <v>1172</v>
      </c>
      <c r="N1009" t="s">
        <v>1173</v>
      </c>
      <c r="O1009" t="s">
        <v>1282</v>
      </c>
    </row>
    <row r="1010" spans="1:15" ht="12.75">
      <c r="A1010">
        <v>23151951</v>
      </c>
      <c r="B1010" t="s">
        <v>1174</v>
      </c>
      <c r="C1010" t="s">
        <v>2746</v>
      </c>
      <c r="I1010">
        <v>12</v>
      </c>
      <c r="J1010">
        <v>29</v>
      </c>
      <c r="K1010">
        <v>1873</v>
      </c>
      <c r="L1010" t="s">
        <v>1175</v>
      </c>
      <c r="O1010" t="s">
        <v>1272</v>
      </c>
    </row>
    <row r="1011" spans="1:15" ht="12.75">
      <c r="A1011">
        <v>22775178</v>
      </c>
      <c r="B1011" t="s">
        <v>1176</v>
      </c>
      <c r="C1011" t="s">
        <v>1596</v>
      </c>
      <c r="D1011" t="s">
        <v>1479</v>
      </c>
      <c r="H1011">
        <v>1896</v>
      </c>
      <c r="K1011">
        <v>1979</v>
      </c>
      <c r="L1011" t="s">
        <v>1177</v>
      </c>
      <c r="N1011" t="s">
        <v>1339</v>
      </c>
      <c r="O1011" t="s">
        <v>1282</v>
      </c>
    </row>
    <row r="1012" spans="1:15" ht="12.75">
      <c r="A1012">
        <v>25226800</v>
      </c>
      <c r="B1012" t="s">
        <v>1178</v>
      </c>
      <c r="C1012" t="s">
        <v>1179</v>
      </c>
      <c r="D1012" t="s">
        <v>1180</v>
      </c>
      <c r="I1012">
        <v>1</v>
      </c>
      <c r="J1012">
        <v>9</v>
      </c>
      <c r="K1012">
        <v>2003</v>
      </c>
      <c r="O1012" t="s">
        <v>1282</v>
      </c>
    </row>
    <row r="1013" spans="1:15" ht="12.75">
      <c r="A1013">
        <v>23151952</v>
      </c>
      <c r="B1013" t="s">
        <v>1181</v>
      </c>
      <c r="C1013" t="s">
        <v>1182</v>
      </c>
      <c r="F1013">
        <v>12</v>
      </c>
      <c r="G1013">
        <v>3</v>
      </c>
      <c r="H1013">
        <v>1922</v>
      </c>
      <c r="I1013">
        <v>9</v>
      </c>
      <c r="J1013">
        <v>19</v>
      </c>
      <c r="K1013">
        <v>2006</v>
      </c>
      <c r="L1013" t="s">
        <v>1183</v>
      </c>
      <c r="N1013" t="s">
        <v>1184</v>
      </c>
      <c r="O1013" t="s">
        <v>1282</v>
      </c>
    </row>
    <row r="1014" spans="1:15" ht="12.75">
      <c r="A1014">
        <v>22775181</v>
      </c>
      <c r="B1014" t="s">
        <v>1185</v>
      </c>
      <c r="C1014" t="s">
        <v>1186</v>
      </c>
      <c r="F1014">
        <v>10</v>
      </c>
      <c r="G1014">
        <v>22</v>
      </c>
      <c r="H1014">
        <v>1887</v>
      </c>
      <c r="I1014">
        <v>8</v>
      </c>
      <c r="J1014">
        <v>12</v>
      </c>
      <c r="K1014">
        <v>1964</v>
      </c>
      <c r="L1014" t="s">
        <v>1187</v>
      </c>
      <c r="N1014" t="s">
        <v>1188</v>
      </c>
      <c r="O1014" t="s">
        <v>1282</v>
      </c>
    </row>
    <row r="1015" spans="1:15" ht="12.75">
      <c r="A1015">
        <v>22775180</v>
      </c>
      <c r="B1015" t="s">
        <v>1185</v>
      </c>
      <c r="C1015" t="s">
        <v>1396</v>
      </c>
      <c r="E1015" t="s">
        <v>238</v>
      </c>
      <c r="F1015">
        <v>8</v>
      </c>
      <c r="G1015">
        <v>23</v>
      </c>
      <c r="H1015">
        <v>1902</v>
      </c>
      <c r="I1015">
        <v>6</v>
      </c>
      <c r="J1015">
        <v>5</v>
      </c>
      <c r="K1015">
        <v>1962</v>
      </c>
      <c r="L1015" t="s">
        <v>1189</v>
      </c>
      <c r="N1015" t="s">
        <v>1190</v>
      </c>
      <c r="O1015" t="s">
        <v>1282</v>
      </c>
    </row>
    <row r="1016" spans="1:15" ht="12.75">
      <c r="A1016">
        <v>22775179</v>
      </c>
      <c r="B1016" t="s">
        <v>1185</v>
      </c>
      <c r="C1016" t="s">
        <v>1191</v>
      </c>
      <c r="F1016">
        <v>10</v>
      </c>
      <c r="G1016">
        <v>3</v>
      </c>
      <c r="H1016">
        <v>1930</v>
      </c>
      <c r="I1016">
        <v>4</v>
      </c>
      <c r="J1016">
        <v>29</v>
      </c>
      <c r="K1016">
        <v>1969</v>
      </c>
      <c r="L1016" t="s">
        <v>1192</v>
      </c>
      <c r="M1016" t="s">
        <v>1193</v>
      </c>
      <c r="N1016" t="s">
        <v>1194</v>
      </c>
      <c r="O1016" t="s">
        <v>1282</v>
      </c>
    </row>
    <row r="1017" spans="1:15" ht="12.75">
      <c r="A1017">
        <v>22775212</v>
      </c>
      <c r="B1017" t="s">
        <v>1195</v>
      </c>
      <c r="C1017" t="s">
        <v>1551</v>
      </c>
      <c r="H1017">
        <v>1894</v>
      </c>
      <c r="I1017">
        <v>5</v>
      </c>
      <c r="J1017">
        <v>16</v>
      </c>
      <c r="K1017">
        <v>1985</v>
      </c>
      <c r="L1017" t="s">
        <v>3326</v>
      </c>
      <c r="N1017" t="s">
        <v>1196</v>
      </c>
      <c r="O1017" t="s">
        <v>1282</v>
      </c>
    </row>
    <row r="1018" spans="1:15" ht="12.75">
      <c r="A1018">
        <v>22775211</v>
      </c>
      <c r="B1018" t="s">
        <v>1195</v>
      </c>
      <c r="C1018" t="s">
        <v>2061</v>
      </c>
      <c r="H1018">
        <v>1895</v>
      </c>
      <c r="I1018">
        <v>1</v>
      </c>
      <c r="J1018">
        <v>27</v>
      </c>
      <c r="K1018">
        <v>1992</v>
      </c>
      <c r="L1018" t="s">
        <v>1197</v>
      </c>
      <c r="N1018" t="s">
        <v>1198</v>
      </c>
      <c r="O1018" t="s">
        <v>1282</v>
      </c>
    </row>
    <row r="1019" spans="1:15" ht="12.75">
      <c r="A1019">
        <v>22775184</v>
      </c>
      <c r="B1019" t="s">
        <v>1199</v>
      </c>
      <c r="C1019" t="s">
        <v>1200</v>
      </c>
      <c r="I1019">
        <v>7</v>
      </c>
      <c r="J1019">
        <v>10</v>
      </c>
      <c r="K1019">
        <v>1904</v>
      </c>
      <c r="L1019" t="s">
        <v>1201</v>
      </c>
      <c r="N1019" t="s">
        <v>1202</v>
      </c>
      <c r="O1019" t="s">
        <v>1272</v>
      </c>
    </row>
    <row r="1020" spans="1:15" ht="12.75">
      <c r="A1020">
        <v>22775186</v>
      </c>
      <c r="B1020" t="s">
        <v>1203</v>
      </c>
      <c r="C1020" t="s">
        <v>1204</v>
      </c>
      <c r="I1020">
        <v>6</v>
      </c>
      <c r="J1020">
        <v>28</v>
      </c>
      <c r="K1020">
        <v>1962</v>
      </c>
      <c r="L1020" t="s">
        <v>1205</v>
      </c>
      <c r="N1020" t="e">
        <f>--died at DOUGLAS</f>
        <v>#NAME?</v>
      </c>
      <c r="O1020" t="s">
        <v>1282</v>
      </c>
    </row>
    <row r="1021" spans="1:15" ht="12.75">
      <c r="A1021">
        <v>22775185</v>
      </c>
      <c r="B1021" t="s">
        <v>1203</v>
      </c>
      <c r="C1021" t="s">
        <v>181</v>
      </c>
      <c r="I1021">
        <v>5</v>
      </c>
      <c r="J1021">
        <v>10</v>
      </c>
      <c r="K1021">
        <v>1954</v>
      </c>
      <c r="L1021" t="s">
        <v>1206</v>
      </c>
      <c r="N1021" t="s">
        <v>1339</v>
      </c>
      <c r="O1021" t="s">
        <v>1282</v>
      </c>
    </row>
    <row r="1022" spans="1:15" ht="12.75">
      <c r="A1022">
        <v>22775191</v>
      </c>
      <c r="B1022" t="s">
        <v>1203</v>
      </c>
      <c r="C1022" t="s">
        <v>3445</v>
      </c>
      <c r="I1022">
        <v>10</v>
      </c>
      <c r="J1022">
        <v>26</v>
      </c>
      <c r="K1022">
        <v>1973</v>
      </c>
      <c r="L1022" t="s">
        <v>1207</v>
      </c>
      <c r="N1022" t="s">
        <v>1208</v>
      </c>
      <c r="O1022" t="s">
        <v>1282</v>
      </c>
    </row>
    <row r="1023" spans="1:15" ht="12.75">
      <c r="A1023">
        <v>22775189</v>
      </c>
      <c r="B1023" t="s">
        <v>1203</v>
      </c>
      <c r="C1023" t="s">
        <v>1209</v>
      </c>
      <c r="D1023" t="s">
        <v>3377</v>
      </c>
      <c r="I1023">
        <v>5</v>
      </c>
      <c r="J1023">
        <v>2</v>
      </c>
      <c r="K1023">
        <v>1988</v>
      </c>
      <c r="L1023" t="s">
        <v>1210</v>
      </c>
      <c r="N1023" t="s">
        <v>1211</v>
      </c>
      <c r="O1023" t="s">
        <v>1282</v>
      </c>
    </row>
    <row r="1024" spans="1:15" ht="12.75">
      <c r="A1024">
        <v>22775188</v>
      </c>
      <c r="B1024" t="s">
        <v>1203</v>
      </c>
      <c r="C1024" t="s">
        <v>1488</v>
      </c>
      <c r="D1024" t="s">
        <v>1705</v>
      </c>
      <c r="I1024">
        <v>4</v>
      </c>
      <c r="J1024">
        <v>15</v>
      </c>
      <c r="K1024">
        <v>1985</v>
      </c>
      <c r="L1024" t="s">
        <v>1212</v>
      </c>
      <c r="N1024" t="s">
        <v>1213</v>
      </c>
      <c r="O1024" t="s">
        <v>1282</v>
      </c>
    </row>
    <row r="1025" spans="1:15" ht="12.75">
      <c r="A1025">
        <v>22775190</v>
      </c>
      <c r="B1025" t="s">
        <v>1203</v>
      </c>
      <c r="C1025" t="s">
        <v>262</v>
      </c>
      <c r="D1025" t="s">
        <v>1443</v>
      </c>
      <c r="I1025">
        <v>12</v>
      </c>
      <c r="J1025">
        <v>1</v>
      </c>
      <c r="K1025">
        <v>1976</v>
      </c>
      <c r="L1025" t="s">
        <v>1214</v>
      </c>
      <c r="N1025" t="s">
        <v>1215</v>
      </c>
      <c r="O1025" t="s">
        <v>1282</v>
      </c>
    </row>
    <row r="1026" spans="1:15" ht="12.75">
      <c r="A1026">
        <v>22775187</v>
      </c>
      <c r="B1026" t="s">
        <v>1203</v>
      </c>
      <c r="C1026" t="s">
        <v>1370</v>
      </c>
      <c r="D1026" t="s">
        <v>2</v>
      </c>
      <c r="F1026">
        <v>4</v>
      </c>
      <c r="G1026">
        <v>18</v>
      </c>
      <c r="H1026">
        <v>1908</v>
      </c>
      <c r="I1026">
        <v>8</v>
      </c>
      <c r="J1026">
        <v>23</v>
      </c>
      <c r="K1026">
        <v>1997</v>
      </c>
      <c r="L1026" t="s">
        <v>1216</v>
      </c>
      <c r="N1026" t="s">
        <v>1217</v>
      </c>
      <c r="O1026" t="s">
        <v>1282</v>
      </c>
    </row>
    <row r="1027" spans="1:15" ht="12.75">
      <c r="A1027">
        <v>22775133</v>
      </c>
      <c r="B1027" t="s">
        <v>1218</v>
      </c>
      <c r="C1027" t="s">
        <v>1219</v>
      </c>
      <c r="H1027">
        <v>1848</v>
      </c>
      <c r="K1027">
        <v>1870</v>
      </c>
      <c r="L1027" t="s">
        <v>1220</v>
      </c>
      <c r="M1027" t="s">
        <v>1221</v>
      </c>
      <c r="N1027" t="s">
        <v>1339</v>
      </c>
      <c r="O1027" t="s">
        <v>1282</v>
      </c>
    </row>
    <row r="1028" spans="1:15" ht="12.75">
      <c r="A1028">
        <v>22775194</v>
      </c>
      <c r="B1028" t="s">
        <v>1222</v>
      </c>
      <c r="C1028" t="s">
        <v>1401</v>
      </c>
      <c r="I1028">
        <v>7</v>
      </c>
      <c r="J1028">
        <v>31</v>
      </c>
      <c r="K1028">
        <v>1893</v>
      </c>
      <c r="L1028" t="s">
        <v>1223</v>
      </c>
      <c r="N1028" t="s">
        <v>1224</v>
      </c>
      <c r="O1028" t="s">
        <v>1282</v>
      </c>
    </row>
    <row r="1029" spans="1:15" ht="12.75">
      <c r="A1029">
        <v>22775195</v>
      </c>
      <c r="B1029" t="s">
        <v>1222</v>
      </c>
      <c r="C1029" t="s">
        <v>1401</v>
      </c>
      <c r="I1029">
        <v>8</v>
      </c>
      <c r="J1029">
        <v>9</v>
      </c>
      <c r="K1029">
        <v>1934</v>
      </c>
      <c r="L1029" t="s">
        <v>1225</v>
      </c>
      <c r="N1029" t="s">
        <v>1226</v>
      </c>
      <c r="O1029" t="s">
        <v>1282</v>
      </c>
    </row>
    <row r="1030" spans="1:15" ht="12.75">
      <c r="A1030">
        <v>22775197</v>
      </c>
      <c r="B1030" t="s">
        <v>1222</v>
      </c>
      <c r="C1030" t="s">
        <v>1227</v>
      </c>
      <c r="D1030" t="s">
        <v>1580</v>
      </c>
      <c r="I1030">
        <v>5</v>
      </c>
      <c r="J1030">
        <v>23</v>
      </c>
      <c r="K1030">
        <v>1905</v>
      </c>
      <c r="L1030" t="s">
        <v>1228</v>
      </c>
      <c r="N1030" t="s">
        <v>1229</v>
      </c>
      <c r="O1030" t="s">
        <v>1282</v>
      </c>
    </row>
    <row r="1031" spans="1:15" ht="12.75">
      <c r="A1031">
        <v>22775201</v>
      </c>
      <c r="B1031" t="s">
        <v>1222</v>
      </c>
      <c r="C1031" t="s">
        <v>1230</v>
      </c>
      <c r="D1031" t="s">
        <v>1408</v>
      </c>
      <c r="E1031" t="s">
        <v>1231</v>
      </c>
      <c r="F1031">
        <v>8</v>
      </c>
      <c r="G1031">
        <v>31</v>
      </c>
      <c r="H1031">
        <v>1882</v>
      </c>
      <c r="I1031">
        <v>11</v>
      </c>
      <c r="J1031">
        <v>4</v>
      </c>
      <c r="K1031">
        <v>1916</v>
      </c>
      <c r="L1031" t="s">
        <v>1232</v>
      </c>
      <c r="N1031" t="s">
        <v>1233</v>
      </c>
      <c r="O1031" t="s">
        <v>1282</v>
      </c>
    </row>
    <row r="1032" spans="1:15" ht="12.75">
      <c r="A1032">
        <v>22775203</v>
      </c>
      <c r="B1032" t="s">
        <v>1222</v>
      </c>
      <c r="C1032" t="s">
        <v>539</v>
      </c>
      <c r="H1032">
        <v>1872</v>
      </c>
      <c r="I1032">
        <v>5</v>
      </c>
      <c r="J1032">
        <v>15</v>
      </c>
      <c r="K1032">
        <v>1926</v>
      </c>
      <c r="L1032" t="s">
        <v>1234</v>
      </c>
      <c r="N1032" t="s">
        <v>1235</v>
      </c>
      <c r="O1032" t="s">
        <v>1282</v>
      </c>
    </row>
    <row r="1033" spans="1:15" ht="12.75">
      <c r="A1033">
        <v>23091774</v>
      </c>
      <c r="B1033" t="s">
        <v>1222</v>
      </c>
      <c r="C1033" t="s">
        <v>1419</v>
      </c>
      <c r="D1033" t="s">
        <v>1458</v>
      </c>
      <c r="I1033">
        <v>9</v>
      </c>
      <c r="K1033">
        <v>1957</v>
      </c>
      <c r="O1033" t="s">
        <v>1272</v>
      </c>
    </row>
    <row r="1034" spans="1:15" ht="12.75">
      <c r="A1034">
        <v>26675956</v>
      </c>
      <c r="B1034" t="s">
        <v>1222</v>
      </c>
      <c r="C1034" t="s">
        <v>1419</v>
      </c>
      <c r="D1034" t="s">
        <v>1300</v>
      </c>
      <c r="E1034" t="s">
        <v>1236</v>
      </c>
      <c r="F1034">
        <v>4</v>
      </c>
      <c r="G1034">
        <v>22</v>
      </c>
      <c r="H1034">
        <v>1841</v>
      </c>
      <c r="I1034">
        <v>5</v>
      </c>
      <c r="J1034">
        <v>2</v>
      </c>
      <c r="K1034">
        <v>1915</v>
      </c>
      <c r="O1034" t="s">
        <v>1272</v>
      </c>
    </row>
    <row r="1035" spans="1:15" ht="12.75">
      <c r="A1035">
        <v>22775205</v>
      </c>
      <c r="B1035" t="s">
        <v>1222</v>
      </c>
      <c r="C1035" t="s">
        <v>1855</v>
      </c>
      <c r="F1035">
        <v>7</v>
      </c>
      <c r="G1035">
        <v>19</v>
      </c>
      <c r="H1035">
        <v>1896</v>
      </c>
      <c r="I1035">
        <v>2</v>
      </c>
      <c r="J1035">
        <v>8</v>
      </c>
      <c r="K1035">
        <v>1983</v>
      </c>
      <c r="L1035" t="s">
        <v>1237</v>
      </c>
      <c r="N1035" t="s">
        <v>1238</v>
      </c>
      <c r="O1035" t="s">
        <v>1282</v>
      </c>
    </row>
    <row r="1036" spans="1:15" ht="12.75">
      <c r="A1036">
        <v>22775204</v>
      </c>
      <c r="B1036" t="s">
        <v>1222</v>
      </c>
      <c r="C1036" t="s">
        <v>1346</v>
      </c>
      <c r="D1036" t="s">
        <v>1566</v>
      </c>
      <c r="H1036">
        <v>1898</v>
      </c>
      <c r="I1036">
        <v>1</v>
      </c>
      <c r="J1036">
        <v>23</v>
      </c>
      <c r="K1036">
        <v>1970</v>
      </c>
      <c r="L1036" t="s">
        <v>1239</v>
      </c>
      <c r="N1036" t="s">
        <v>1240</v>
      </c>
      <c r="O1036" t="s">
        <v>1282</v>
      </c>
    </row>
    <row r="1037" spans="1:15" ht="12.75">
      <c r="A1037">
        <v>22775192</v>
      </c>
      <c r="B1037" t="s">
        <v>1222</v>
      </c>
      <c r="C1037" t="s">
        <v>288</v>
      </c>
      <c r="F1037">
        <v>7</v>
      </c>
      <c r="G1037">
        <v>1</v>
      </c>
      <c r="H1037">
        <v>1902</v>
      </c>
      <c r="I1037">
        <v>6</v>
      </c>
      <c r="J1037">
        <v>3</v>
      </c>
      <c r="K1037">
        <v>1945</v>
      </c>
      <c r="L1037" t="s">
        <v>1241</v>
      </c>
      <c r="N1037" t="s">
        <v>1242</v>
      </c>
      <c r="O1037" t="s">
        <v>1272</v>
      </c>
    </row>
    <row r="1038" spans="1:15" ht="12.75">
      <c r="A1038">
        <v>22775199</v>
      </c>
      <c r="B1038" t="s">
        <v>1222</v>
      </c>
      <c r="C1038" t="s">
        <v>1504</v>
      </c>
      <c r="I1038">
        <v>4</v>
      </c>
      <c r="J1038">
        <v>4</v>
      </c>
      <c r="K1038">
        <v>1909</v>
      </c>
      <c r="L1038" t="s">
        <v>1243</v>
      </c>
      <c r="N1038" t="s">
        <v>1244</v>
      </c>
      <c r="O1038" t="s">
        <v>1282</v>
      </c>
    </row>
    <row r="1039" spans="1:15" ht="12.75">
      <c r="A1039">
        <v>22775200</v>
      </c>
      <c r="B1039" t="s">
        <v>1222</v>
      </c>
      <c r="C1039" t="s">
        <v>1504</v>
      </c>
      <c r="F1039">
        <v>5</v>
      </c>
      <c r="H1039">
        <v>1796</v>
      </c>
      <c r="I1039">
        <v>5</v>
      </c>
      <c r="J1039">
        <v>21</v>
      </c>
      <c r="K1039">
        <v>1884</v>
      </c>
      <c r="L1039" t="s">
        <v>1323</v>
      </c>
      <c r="N1039" t="s">
        <v>1245</v>
      </c>
      <c r="O1039" t="s">
        <v>1282</v>
      </c>
    </row>
    <row r="1040" spans="1:15" ht="12.75">
      <c r="A1040">
        <v>22775210</v>
      </c>
      <c r="B1040" t="s">
        <v>1222</v>
      </c>
      <c r="C1040" t="s">
        <v>1504</v>
      </c>
      <c r="I1040">
        <v>10</v>
      </c>
      <c r="J1040">
        <v>25</v>
      </c>
      <c r="K1040">
        <v>1903</v>
      </c>
      <c r="L1040" t="s">
        <v>1246</v>
      </c>
      <c r="N1040" t="s">
        <v>1247</v>
      </c>
      <c r="O1040" t="s">
        <v>1272</v>
      </c>
    </row>
    <row r="1041" spans="1:15" ht="12.75">
      <c r="A1041">
        <v>22775196</v>
      </c>
      <c r="B1041" t="s">
        <v>1222</v>
      </c>
      <c r="C1041" t="s">
        <v>48</v>
      </c>
      <c r="I1041">
        <v>11</v>
      </c>
      <c r="J1041">
        <v>15</v>
      </c>
      <c r="K1041">
        <v>1894</v>
      </c>
      <c r="L1041" t="s">
        <v>1248</v>
      </c>
      <c r="N1041" t="s">
        <v>1249</v>
      </c>
      <c r="O1041" t="s">
        <v>1282</v>
      </c>
    </row>
    <row r="1042" spans="1:15" ht="12.75">
      <c r="A1042">
        <v>22775207</v>
      </c>
      <c r="B1042" t="s">
        <v>1222</v>
      </c>
      <c r="C1042" t="s">
        <v>1580</v>
      </c>
      <c r="E1042" t="s">
        <v>2012</v>
      </c>
      <c r="F1042">
        <v>6</v>
      </c>
      <c r="G1042">
        <v>24</v>
      </c>
      <c r="H1042">
        <v>1824</v>
      </c>
      <c r="I1042">
        <v>3</v>
      </c>
      <c r="J1042">
        <v>15</v>
      </c>
      <c r="K1042">
        <v>1903</v>
      </c>
      <c r="L1042" t="s">
        <v>1250</v>
      </c>
      <c r="N1042" t="s">
        <v>1251</v>
      </c>
      <c r="O1042" t="s">
        <v>1282</v>
      </c>
    </row>
    <row r="1043" spans="1:15" ht="12.75">
      <c r="A1043">
        <v>22775193</v>
      </c>
      <c r="B1043" t="s">
        <v>1222</v>
      </c>
      <c r="C1043" t="s">
        <v>1252</v>
      </c>
      <c r="F1043">
        <v>11</v>
      </c>
      <c r="G1043">
        <v>14</v>
      </c>
      <c r="H1043">
        <v>1834</v>
      </c>
      <c r="I1043">
        <v>6</v>
      </c>
      <c r="J1043">
        <v>25</v>
      </c>
      <c r="K1043">
        <v>1910</v>
      </c>
      <c r="L1043" t="s">
        <v>1253</v>
      </c>
      <c r="N1043" t="e">
        <f>-of PNEUMONIA died at SAUGATUCK TOWNSHIP</f>
        <v>#NAME?</v>
      </c>
      <c r="O1043" t="s">
        <v>1282</v>
      </c>
    </row>
    <row r="1044" spans="1:15" ht="12.75">
      <c r="A1044">
        <v>22775202</v>
      </c>
      <c r="B1044" t="s">
        <v>1222</v>
      </c>
      <c r="C1044" t="s">
        <v>112</v>
      </c>
      <c r="E1044" t="s">
        <v>959</v>
      </c>
      <c r="F1044">
        <v>10</v>
      </c>
      <c r="G1044">
        <v>18</v>
      </c>
      <c r="H1044">
        <v>1875</v>
      </c>
      <c r="I1044">
        <v>12</v>
      </c>
      <c r="J1044">
        <v>26</v>
      </c>
      <c r="K1044">
        <v>1918</v>
      </c>
      <c r="L1044" t="s">
        <v>1254</v>
      </c>
      <c r="N1044" t="s">
        <v>4017</v>
      </c>
      <c r="O1044" t="s">
        <v>1282</v>
      </c>
    </row>
    <row r="1045" spans="1:15" ht="12.75">
      <c r="A1045">
        <v>22775198</v>
      </c>
      <c r="B1045" t="s">
        <v>1222</v>
      </c>
      <c r="C1045" t="s">
        <v>2852</v>
      </c>
      <c r="E1045" t="s">
        <v>4018</v>
      </c>
      <c r="I1045">
        <v>12</v>
      </c>
      <c r="J1045">
        <v>30</v>
      </c>
      <c r="K1045">
        <v>1968</v>
      </c>
      <c r="L1045" t="s">
        <v>1248</v>
      </c>
      <c r="N1045" t="s">
        <v>4019</v>
      </c>
      <c r="O1045" t="s">
        <v>1282</v>
      </c>
    </row>
    <row r="1046" spans="1:15" ht="12.75">
      <c r="A1046">
        <v>23204967</v>
      </c>
      <c r="B1046" t="s">
        <v>1222</v>
      </c>
      <c r="C1046" t="s">
        <v>2044</v>
      </c>
      <c r="I1046">
        <v>3</v>
      </c>
      <c r="J1046">
        <v>18</v>
      </c>
      <c r="K1046">
        <v>1938</v>
      </c>
      <c r="O1046" t="s">
        <v>1282</v>
      </c>
    </row>
    <row r="1047" spans="1:15" ht="12.75">
      <c r="A1047">
        <v>22775208</v>
      </c>
      <c r="B1047" t="s">
        <v>1222</v>
      </c>
      <c r="C1047" t="s">
        <v>50</v>
      </c>
      <c r="F1047">
        <v>7</v>
      </c>
      <c r="G1047">
        <v>2</v>
      </c>
      <c r="H1047">
        <v>1823</v>
      </c>
      <c r="I1047">
        <v>7</v>
      </c>
      <c r="J1047">
        <v>30</v>
      </c>
      <c r="K1047">
        <v>1904</v>
      </c>
      <c r="L1047" t="s">
        <v>4020</v>
      </c>
      <c r="N1047" t="s">
        <v>4021</v>
      </c>
      <c r="O1047" t="s">
        <v>1282</v>
      </c>
    </row>
    <row r="1048" spans="1:15" ht="12.75">
      <c r="A1048">
        <v>23959962</v>
      </c>
      <c r="B1048" t="s">
        <v>1222</v>
      </c>
      <c r="C1048" t="s">
        <v>4022</v>
      </c>
      <c r="D1048" t="s">
        <v>2674</v>
      </c>
      <c r="I1048">
        <v>8</v>
      </c>
      <c r="J1048">
        <v>5</v>
      </c>
      <c r="K1048">
        <v>2005</v>
      </c>
      <c r="O1048" t="s">
        <v>1272</v>
      </c>
    </row>
    <row r="1049" spans="1:15" ht="12.75">
      <c r="A1049">
        <v>22775209</v>
      </c>
      <c r="B1049" t="s">
        <v>1222</v>
      </c>
      <c r="C1049" t="s">
        <v>1545</v>
      </c>
      <c r="D1049" t="s">
        <v>1404</v>
      </c>
      <c r="F1049">
        <v>7</v>
      </c>
      <c r="G1049">
        <v>18</v>
      </c>
      <c r="H1049">
        <v>1860</v>
      </c>
      <c r="I1049">
        <v>5</v>
      </c>
      <c r="J1049">
        <v>13</v>
      </c>
      <c r="K1049">
        <v>1923</v>
      </c>
      <c r="L1049" t="s">
        <v>4023</v>
      </c>
      <c r="N1049" t="s">
        <v>4024</v>
      </c>
      <c r="O1049" t="s">
        <v>1282</v>
      </c>
    </row>
    <row r="1050" spans="1:15" ht="12.75">
      <c r="A1050">
        <v>22775206</v>
      </c>
      <c r="B1050" t="s">
        <v>1222</v>
      </c>
      <c r="C1050" t="s">
        <v>265</v>
      </c>
      <c r="F1050">
        <v>9</v>
      </c>
      <c r="G1050">
        <v>18</v>
      </c>
      <c r="H1050">
        <v>1891</v>
      </c>
      <c r="I1050">
        <v>11</v>
      </c>
      <c r="J1050">
        <v>9</v>
      </c>
      <c r="K1050">
        <v>1960</v>
      </c>
      <c r="L1050" t="s">
        <v>4025</v>
      </c>
      <c r="N1050" t="s">
        <v>4026</v>
      </c>
      <c r="O1050" t="s">
        <v>1282</v>
      </c>
    </row>
    <row r="1051" spans="1:15" ht="12.75">
      <c r="A1051">
        <v>22775214</v>
      </c>
      <c r="B1051" t="s">
        <v>4027</v>
      </c>
      <c r="C1051" t="s">
        <v>4028</v>
      </c>
      <c r="H1051">
        <v>1855</v>
      </c>
      <c r="I1051">
        <v>8</v>
      </c>
      <c r="J1051">
        <v>23</v>
      </c>
      <c r="K1051">
        <v>1929</v>
      </c>
      <c r="L1051" t="s">
        <v>4029</v>
      </c>
      <c r="N1051" t="s">
        <v>4030</v>
      </c>
      <c r="O1051" t="s">
        <v>1282</v>
      </c>
    </row>
    <row r="1052" spans="1:15" ht="12.75">
      <c r="A1052">
        <v>22775213</v>
      </c>
      <c r="B1052" t="s">
        <v>4027</v>
      </c>
      <c r="C1052" t="s">
        <v>280</v>
      </c>
      <c r="H1052">
        <v>1847</v>
      </c>
      <c r="I1052">
        <v>11</v>
      </c>
      <c r="J1052">
        <v>11</v>
      </c>
      <c r="K1052">
        <v>1935</v>
      </c>
      <c r="L1052" t="s">
        <v>4031</v>
      </c>
      <c r="N1052" t="s">
        <v>4032</v>
      </c>
      <c r="O1052" t="s">
        <v>1282</v>
      </c>
    </row>
    <row r="1053" spans="1:15" ht="12.75">
      <c r="A1053">
        <v>23151953</v>
      </c>
      <c r="B1053" t="s">
        <v>4033</v>
      </c>
      <c r="C1053" t="s">
        <v>1407</v>
      </c>
      <c r="D1053" t="s">
        <v>746</v>
      </c>
      <c r="H1053">
        <v>1850</v>
      </c>
      <c r="I1053">
        <v>2</v>
      </c>
      <c r="J1053">
        <v>27</v>
      </c>
      <c r="K1053">
        <v>1915</v>
      </c>
      <c r="L1053" t="s">
        <v>4034</v>
      </c>
      <c r="N1053" t="s">
        <v>4035</v>
      </c>
      <c r="O1053" t="s">
        <v>1282</v>
      </c>
    </row>
    <row r="1054" spans="1:15" ht="12.75">
      <c r="A1054">
        <v>22775217</v>
      </c>
      <c r="B1054" t="s">
        <v>4033</v>
      </c>
      <c r="C1054" t="s">
        <v>4036</v>
      </c>
      <c r="I1054">
        <v>11</v>
      </c>
      <c r="J1054">
        <v>14</v>
      </c>
      <c r="K1054">
        <v>1933</v>
      </c>
      <c r="L1054" t="s">
        <v>4037</v>
      </c>
      <c r="N1054" t="s">
        <v>4038</v>
      </c>
      <c r="O1054" t="s">
        <v>1272</v>
      </c>
    </row>
    <row r="1055" spans="1:15" ht="12.75">
      <c r="A1055">
        <v>22775215</v>
      </c>
      <c r="B1055" t="s">
        <v>4033</v>
      </c>
      <c r="C1055" t="s">
        <v>4039</v>
      </c>
      <c r="I1055">
        <v>10</v>
      </c>
      <c r="J1055">
        <v>30</v>
      </c>
      <c r="K1055">
        <v>1896</v>
      </c>
      <c r="L1055" t="s">
        <v>4040</v>
      </c>
      <c r="N1055" t="s">
        <v>4041</v>
      </c>
      <c r="O1055" t="s">
        <v>1272</v>
      </c>
    </row>
    <row r="1056" spans="1:15" ht="12.75">
      <c r="A1056">
        <v>22775216</v>
      </c>
      <c r="B1056" t="s">
        <v>4033</v>
      </c>
      <c r="C1056" t="s">
        <v>1252</v>
      </c>
      <c r="E1056" t="s">
        <v>4042</v>
      </c>
      <c r="F1056">
        <v>9</v>
      </c>
      <c r="G1056">
        <v>28</v>
      </c>
      <c r="H1056">
        <v>1856</v>
      </c>
      <c r="I1056">
        <v>3</v>
      </c>
      <c r="J1056">
        <v>12</v>
      </c>
      <c r="K1056">
        <v>1950</v>
      </c>
      <c r="L1056" t="s">
        <v>4043</v>
      </c>
      <c r="N1056" t="s">
        <v>4044</v>
      </c>
      <c r="O1056" t="s">
        <v>1282</v>
      </c>
    </row>
    <row r="1057" spans="1:15" ht="12.75">
      <c r="A1057">
        <v>22775467</v>
      </c>
      <c r="B1057" t="s">
        <v>4033</v>
      </c>
      <c r="C1057" t="s">
        <v>4042</v>
      </c>
      <c r="H1057">
        <v>1893</v>
      </c>
      <c r="I1057">
        <v>4</v>
      </c>
      <c r="J1057">
        <v>3</v>
      </c>
      <c r="K1057">
        <v>1959</v>
      </c>
      <c r="L1057" t="s">
        <v>4045</v>
      </c>
      <c r="N1057" t="s">
        <v>4046</v>
      </c>
      <c r="O1057" t="s">
        <v>1282</v>
      </c>
    </row>
    <row r="1058" spans="1:15" ht="12.75">
      <c r="A1058">
        <v>22775218</v>
      </c>
      <c r="B1058" t="s">
        <v>4047</v>
      </c>
      <c r="C1058" t="s">
        <v>4048</v>
      </c>
      <c r="I1058">
        <v>9</v>
      </c>
      <c r="J1058">
        <v>2</v>
      </c>
      <c r="K1058">
        <v>1927</v>
      </c>
      <c r="L1058" t="s">
        <v>4049</v>
      </c>
      <c r="N1058" t="s">
        <v>4050</v>
      </c>
      <c r="O1058" t="s">
        <v>1272</v>
      </c>
    </row>
    <row r="1059" spans="1:15" ht="12.75">
      <c r="A1059">
        <v>23307313</v>
      </c>
      <c r="B1059" t="s">
        <v>4051</v>
      </c>
      <c r="C1059" t="s">
        <v>1401</v>
      </c>
      <c r="I1059">
        <v>11</v>
      </c>
      <c r="J1059">
        <v>4</v>
      </c>
      <c r="K1059">
        <v>1883</v>
      </c>
      <c r="O1059" t="s">
        <v>1272</v>
      </c>
    </row>
    <row r="1060" spans="1:15" ht="12.75">
      <c r="A1060">
        <v>22775222</v>
      </c>
      <c r="B1060" t="s">
        <v>4051</v>
      </c>
      <c r="C1060" t="s">
        <v>1401</v>
      </c>
      <c r="I1060">
        <v>9</v>
      </c>
      <c r="J1060">
        <v>12</v>
      </c>
      <c r="K1060">
        <v>1897</v>
      </c>
      <c r="L1060" t="s">
        <v>4052</v>
      </c>
      <c r="N1060" t="s">
        <v>4053</v>
      </c>
      <c r="O1060" t="s">
        <v>1272</v>
      </c>
    </row>
    <row r="1061" spans="1:15" ht="12.75">
      <c r="A1061">
        <v>22775223</v>
      </c>
      <c r="B1061" t="s">
        <v>4051</v>
      </c>
      <c r="C1061" t="s">
        <v>1401</v>
      </c>
      <c r="I1061">
        <v>5</v>
      </c>
      <c r="J1061">
        <v>1</v>
      </c>
      <c r="K1061">
        <v>1876</v>
      </c>
      <c r="L1061" t="s">
        <v>4054</v>
      </c>
      <c r="N1061" t="s">
        <v>556</v>
      </c>
      <c r="O1061" t="s">
        <v>1272</v>
      </c>
    </row>
    <row r="1062" spans="1:15" ht="12.75">
      <c r="A1062">
        <v>22775224</v>
      </c>
      <c r="B1062" t="s">
        <v>4051</v>
      </c>
      <c r="C1062" t="s">
        <v>1401</v>
      </c>
      <c r="I1062">
        <v>1</v>
      </c>
      <c r="J1062">
        <v>16</v>
      </c>
      <c r="K1062">
        <v>1880</v>
      </c>
      <c r="L1062" t="s">
        <v>4055</v>
      </c>
      <c r="N1062" t="s">
        <v>556</v>
      </c>
      <c r="O1062" t="s">
        <v>1272</v>
      </c>
    </row>
    <row r="1063" spans="1:15" ht="12.75">
      <c r="A1063">
        <v>23177617</v>
      </c>
      <c r="B1063" t="s">
        <v>4051</v>
      </c>
      <c r="C1063" t="s">
        <v>1984</v>
      </c>
      <c r="E1063" t="s">
        <v>984</v>
      </c>
      <c r="F1063">
        <v>9</v>
      </c>
      <c r="G1063">
        <v>24</v>
      </c>
      <c r="H1063">
        <v>1853</v>
      </c>
      <c r="I1063">
        <v>12</v>
      </c>
      <c r="J1063">
        <v>13</v>
      </c>
      <c r="K1063">
        <v>1925</v>
      </c>
      <c r="O1063" t="s">
        <v>1282</v>
      </c>
    </row>
    <row r="1064" spans="1:15" ht="12.75">
      <c r="A1064">
        <v>22775219</v>
      </c>
      <c r="B1064" t="s">
        <v>4051</v>
      </c>
      <c r="C1064" t="s">
        <v>1984</v>
      </c>
      <c r="I1064">
        <v>3</v>
      </c>
      <c r="J1064">
        <v>10</v>
      </c>
      <c r="K1064">
        <v>1997</v>
      </c>
      <c r="L1064" t="s">
        <v>4052</v>
      </c>
      <c r="N1064" t="s">
        <v>1339</v>
      </c>
      <c r="O1064" t="s">
        <v>1272</v>
      </c>
    </row>
    <row r="1065" spans="1:15" ht="12.75">
      <c r="A1065">
        <v>22775220</v>
      </c>
      <c r="B1065" t="s">
        <v>4051</v>
      </c>
      <c r="C1065" t="s">
        <v>1545</v>
      </c>
      <c r="D1065" t="s">
        <v>4056</v>
      </c>
      <c r="F1065">
        <v>3</v>
      </c>
      <c r="G1065">
        <v>1</v>
      </c>
      <c r="H1065">
        <v>1837</v>
      </c>
      <c r="I1065">
        <v>4</v>
      </c>
      <c r="J1065">
        <v>27</v>
      </c>
      <c r="K1065">
        <v>1910</v>
      </c>
      <c r="L1065" t="s">
        <v>4052</v>
      </c>
      <c r="M1065" t="s">
        <v>4057</v>
      </c>
      <c r="N1065" t="e">
        <f>-of BRIGHTS DISEASE died at DOUGLAS</f>
        <v>#NAME?</v>
      </c>
      <c r="O1065" t="s">
        <v>1282</v>
      </c>
    </row>
    <row r="1066" spans="1:15" ht="12.75">
      <c r="A1066">
        <v>22775225</v>
      </c>
      <c r="B1066" t="s">
        <v>4058</v>
      </c>
      <c r="C1066" t="s">
        <v>4059</v>
      </c>
      <c r="F1066">
        <v>5</v>
      </c>
      <c r="G1066">
        <v>29</v>
      </c>
      <c r="H1066">
        <v>1886</v>
      </c>
      <c r="I1066">
        <v>2</v>
      </c>
      <c r="J1066">
        <v>24</v>
      </c>
      <c r="K1066">
        <v>1976</v>
      </c>
      <c r="L1066" t="s">
        <v>4060</v>
      </c>
      <c r="N1066" t="s">
        <v>1339</v>
      </c>
      <c r="O1066" t="s">
        <v>1282</v>
      </c>
    </row>
    <row r="1067" spans="1:15" ht="12.75">
      <c r="A1067">
        <v>22775226</v>
      </c>
      <c r="B1067" t="s">
        <v>4058</v>
      </c>
      <c r="C1067" t="s">
        <v>4061</v>
      </c>
      <c r="F1067">
        <v>2</v>
      </c>
      <c r="G1067">
        <v>25</v>
      </c>
      <c r="H1067">
        <v>1890</v>
      </c>
      <c r="I1067">
        <v>5</v>
      </c>
      <c r="J1067">
        <v>3</v>
      </c>
      <c r="K1067">
        <v>1976</v>
      </c>
      <c r="L1067" t="s">
        <v>747</v>
      </c>
      <c r="N1067" t="s">
        <v>4062</v>
      </c>
      <c r="O1067" t="s">
        <v>1282</v>
      </c>
    </row>
    <row r="1068" spans="1:15" ht="12.75">
      <c r="A1068">
        <v>22775232</v>
      </c>
      <c r="B1068" t="s">
        <v>4063</v>
      </c>
      <c r="C1068" t="s">
        <v>2038</v>
      </c>
      <c r="D1068" t="s">
        <v>1806</v>
      </c>
      <c r="E1068" t="s">
        <v>4064</v>
      </c>
      <c r="F1068">
        <v>3</v>
      </c>
      <c r="G1068">
        <v>10</v>
      </c>
      <c r="H1068">
        <v>1881</v>
      </c>
      <c r="I1068">
        <v>11</v>
      </c>
      <c r="J1068">
        <v>20</v>
      </c>
      <c r="K1068">
        <v>1940</v>
      </c>
      <c r="L1068" t="s">
        <v>4065</v>
      </c>
      <c r="N1068" t="s">
        <v>4066</v>
      </c>
      <c r="O1068" t="s">
        <v>1282</v>
      </c>
    </row>
    <row r="1069" spans="1:15" ht="12.75">
      <c r="A1069">
        <v>29676139</v>
      </c>
      <c r="B1069" t="s">
        <v>4063</v>
      </c>
      <c r="C1069" t="s">
        <v>4067</v>
      </c>
      <c r="H1069">
        <v>1921</v>
      </c>
      <c r="O1069" t="s">
        <v>1282</v>
      </c>
    </row>
    <row r="1070" spans="1:15" ht="12.75">
      <c r="A1070">
        <v>22775231</v>
      </c>
      <c r="B1070" t="s">
        <v>4063</v>
      </c>
      <c r="C1070" t="s">
        <v>1368</v>
      </c>
      <c r="F1070">
        <v>12</v>
      </c>
      <c r="G1070">
        <v>18</v>
      </c>
      <c r="H1070">
        <v>1918</v>
      </c>
      <c r="I1070">
        <v>9</v>
      </c>
      <c r="J1070">
        <v>2</v>
      </c>
      <c r="K1070">
        <v>2002</v>
      </c>
      <c r="L1070" t="s">
        <v>4068</v>
      </c>
      <c r="N1070" t="s">
        <v>4069</v>
      </c>
      <c r="O1070" t="s">
        <v>1282</v>
      </c>
    </row>
    <row r="1071" spans="1:15" ht="12.75">
      <c r="A1071">
        <v>22775230</v>
      </c>
      <c r="B1071" t="s">
        <v>4063</v>
      </c>
      <c r="C1071" t="s">
        <v>1517</v>
      </c>
      <c r="F1071">
        <v>12</v>
      </c>
      <c r="G1071">
        <v>19</v>
      </c>
      <c r="H1071">
        <v>1911</v>
      </c>
      <c r="I1071">
        <v>10</v>
      </c>
      <c r="J1071">
        <v>29</v>
      </c>
      <c r="K1071">
        <v>1999</v>
      </c>
      <c r="L1071" t="s">
        <v>4070</v>
      </c>
      <c r="N1071" t="s">
        <v>4071</v>
      </c>
      <c r="O1071" t="s">
        <v>1282</v>
      </c>
    </row>
    <row r="1072" spans="1:15" ht="12.75">
      <c r="A1072">
        <v>22775227</v>
      </c>
      <c r="B1072" t="s">
        <v>4063</v>
      </c>
      <c r="C1072" t="s">
        <v>4072</v>
      </c>
      <c r="F1072">
        <v>1</v>
      </c>
      <c r="G1072">
        <v>12</v>
      </c>
      <c r="H1072">
        <v>1907</v>
      </c>
      <c r="I1072">
        <v>12</v>
      </c>
      <c r="J1072">
        <v>4</v>
      </c>
      <c r="K1072">
        <v>1989</v>
      </c>
      <c r="L1072" t="s">
        <v>4073</v>
      </c>
      <c r="N1072" t="s">
        <v>4074</v>
      </c>
      <c r="O1072" t="s">
        <v>1282</v>
      </c>
    </row>
    <row r="1073" spans="1:15" ht="12.75">
      <c r="A1073">
        <v>22775229</v>
      </c>
      <c r="B1073" t="s">
        <v>4063</v>
      </c>
      <c r="C1073" t="s">
        <v>4075</v>
      </c>
      <c r="F1073">
        <v>12</v>
      </c>
      <c r="G1073">
        <v>23</v>
      </c>
      <c r="H1073">
        <v>1878</v>
      </c>
      <c r="I1073">
        <v>11</v>
      </c>
      <c r="J1073">
        <v>8</v>
      </c>
      <c r="K1073">
        <v>1948</v>
      </c>
      <c r="L1073" t="s">
        <v>4076</v>
      </c>
      <c r="N1073" t="s">
        <v>4077</v>
      </c>
      <c r="O1073" t="s">
        <v>1282</v>
      </c>
    </row>
    <row r="1074" spans="1:15" ht="12.75">
      <c r="A1074">
        <v>22775228</v>
      </c>
      <c r="B1074" t="s">
        <v>4063</v>
      </c>
      <c r="C1074" t="s">
        <v>4078</v>
      </c>
      <c r="H1074">
        <v>1920</v>
      </c>
      <c r="I1074">
        <v>10</v>
      </c>
      <c r="J1074">
        <v>25</v>
      </c>
      <c r="K1074">
        <v>1986</v>
      </c>
      <c r="L1074" t="s">
        <v>4079</v>
      </c>
      <c r="N1074" t="s">
        <v>4080</v>
      </c>
      <c r="O1074" t="s">
        <v>1282</v>
      </c>
    </row>
    <row r="1075" spans="1:15" ht="12.75">
      <c r="A1075">
        <v>22775236</v>
      </c>
      <c r="B1075" t="s">
        <v>984</v>
      </c>
      <c r="C1075" t="s">
        <v>4081</v>
      </c>
      <c r="I1075">
        <v>1</v>
      </c>
      <c r="J1075">
        <v>3</v>
      </c>
      <c r="K1075">
        <v>1932</v>
      </c>
      <c r="L1075" t="s">
        <v>4082</v>
      </c>
      <c r="N1075" t="s">
        <v>4083</v>
      </c>
      <c r="O1075" t="s">
        <v>1272</v>
      </c>
    </row>
    <row r="1076" spans="1:15" ht="12.75">
      <c r="A1076">
        <v>22775237</v>
      </c>
      <c r="B1076" t="s">
        <v>984</v>
      </c>
      <c r="C1076" t="s">
        <v>4084</v>
      </c>
      <c r="H1076">
        <v>1856</v>
      </c>
      <c r="I1076">
        <v>8</v>
      </c>
      <c r="J1076">
        <v>28</v>
      </c>
      <c r="K1076">
        <v>1937</v>
      </c>
      <c r="L1076" t="s">
        <v>4085</v>
      </c>
      <c r="N1076" t="s">
        <v>4086</v>
      </c>
      <c r="O1076" t="s">
        <v>1282</v>
      </c>
    </row>
    <row r="1077" spans="1:15" ht="12.75">
      <c r="A1077">
        <v>22775239</v>
      </c>
      <c r="B1077" t="s">
        <v>984</v>
      </c>
      <c r="C1077" t="s">
        <v>4087</v>
      </c>
      <c r="F1077">
        <v>1</v>
      </c>
      <c r="G1077">
        <v>14</v>
      </c>
      <c r="H1077">
        <v>1886</v>
      </c>
      <c r="I1077">
        <v>5</v>
      </c>
      <c r="K1077">
        <v>1906</v>
      </c>
      <c r="L1077" t="s">
        <v>4088</v>
      </c>
      <c r="N1077" t="s">
        <v>4089</v>
      </c>
      <c r="O1077" t="s">
        <v>1272</v>
      </c>
    </row>
    <row r="1078" spans="1:15" ht="12.75">
      <c r="A1078">
        <v>22775240</v>
      </c>
      <c r="B1078" t="s">
        <v>984</v>
      </c>
      <c r="C1078" t="s">
        <v>1407</v>
      </c>
      <c r="H1078">
        <v>1861</v>
      </c>
      <c r="I1078">
        <v>8</v>
      </c>
      <c r="J1078">
        <v>4</v>
      </c>
      <c r="K1078">
        <v>1930</v>
      </c>
      <c r="L1078" t="s">
        <v>4090</v>
      </c>
      <c r="N1078" t="s">
        <v>4091</v>
      </c>
      <c r="O1078" t="s">
        <v>1282</v>
      </c>
    </row>
    <row r="1079" spans="1:15" ht="12.75">
      <c r="A1079">
        <v>22775233</v>
      </c>
      <c r="B1079" t="s">
        <v>984</v>
      </c>
      <c r="C1079" t="s">
        <v>4092</v>
      </c>
      <c r="I1079">
        <v>12</v>
      </c>
      <c r="J1079">
        <v>10</v>
      </c>
      <c r="K1079">
        <v>1872</v>
      </c>
      <c r="L1079" t="s">
        <v>4093</v>
      </c>
      <c r="N1079" t="e">
        <f>--died at DOUGLAS</f>
        <v>#NAME?</v>
      </c>
      <c r="O1079" t="s">
        <v>1272</v>
      </c>
    </row>
    <row r="1080" spans="1:15" ht="12.75">
      <c r="A1080">
        <v>22775242</v>
      </c>
      <c r="B1080" t="s">
        <v>984</v>
      </c>
      <c r="C1080" t="s">
        <v>3131</v>
      </c>
      <c r="I1080">
        <v>10</v>
      </c>
      <c r="J1080">
        <v>14</v>
      </c>
      <c r="K1080">
        <v>1906</v>
      </c>
      <c r="L1080" t="s">
        <v>4094</v>
      </c>
      <c r="N1080" t="s">
        <v>4095</v>
      </c>
      <c r="O1080" t="s">
        <v>1282</v>
      </c>
    </row>
    <row r="1081" spans="1:15" ht="12.75">
      <c r="A1081">
        <v>22775235</v>
      </c>
      <c r="B1081" t="s">
        <v>984</v>
      </c>
      <c r="C1081" t="s">
        <v>1443</v>
      </c>
      <c r="I1081">
        <v>8</v>
      </c>
      <c r="J1081">
        <v>10</v>
      </c>
      <c r="K1081">
        <v>1891</v>
      </c>
      <c r="L1081" t="s">
        <v>4096</v>
      </c>
      <c r="N1081" t="s">
        <v>4097</v>
      </c>
      <c r="O1081" t="s">
        <v>1272</v>
      </c>
    </row>
    <row r="1082" spans="1:15" ht="12.75">
      <c r="A1082">
        <v>22775238</v>
      </c>
      <c r="B1082" t="s">
        <v>984</v>
      </c>
      <c r="C1082" t="s">
        <v>203</v>
      </c>
      <c r="D1082" t="s">
        <v>1566</v>
      </c>
      <c r="F1082">
        <v>4</v>
      </c>
      <c r="G1082">
        <v>17</v>
      </c>
      <c r="H1082">
        <v>1891</v>
      </c>
      <c r="I1082">
        <v>4</v>
      </c>
      <c r="J1082">
        <v>19</v>
      </c>
      <c r="K1082">
        <v>1959</v>
      </c>
      <c r="L1082" t="s">
        <v>4098</v>
      </c>
      <c r="N1082" t="s">
        <v>4099</v>
      </c>
      <c r="O1082" t="s">
        <v>1272</v>
      </c>
    </row>
    <row r="1083" spans="1:15" ht="12.75">
      <c r="A1083">
        <v>22775243</v>
      </c>
      <c r="B1083" t="s">
        <v>984</v>
      </c>
      <c r="C1083" t="s">
        <v>4100</v>
      </c>
      <c r="F1083">
        <v>3</v>
      </c>
      <c r="G1083">
        <v>21</v>
      </c>
      <c r="H1083">
        <v>1856</v>
      </c>
      <c r="I1083">
        <v>9</v>
      </c>
      <c r="J1083">
        <v>29</v>
      </c>
      <c r="K1083">
        <v>1912</v>
      </c>
      <c r="L1083" t="s">
        <v>4101</v>
      </c>
      <c r="N1083" t="s">
        <v>4102</v>
      </c>
      <c r="O1083" t="s">
        <v>1282</v>
      </c>
    </row>
    <row r="1084" spans="1:15" ht="12.75">
      <c r="A1084">
        <v>29264621</v>
      </c>
      <c r="B1084" t="s">
        <v>984</v>
      </c>
      <c r="C1084" t="s">
        <v>1346</v>
      </c>
      <c r="D1084" t="s">
        <v>1566</v>
      </c>
      <c r="H1084">
        <v>1902</v>
      </c>
      <c r="K1084">
        <v>1945</v>
      </c>
      <c r="O1084" t="s">
        <v>1282</v>
      </c>
    </row>
    <row r="1085" spans="1:15" ht="12.75">
      <c r="A1085">
        <v>22775241</v>
      </c>
      <c r="B1085" t="s">
        <v>984</v>
      </c>
      <c r="C1085" t="s">
        <v>567</v>
      </c>
      <c r="H1085">
        <v>1869</v>
      </c>
      <c r="I1085">
        <v>8</v>
      </c>
      <c r="J1085">
        <v>9</v>
      </c>
      <c r="K1085">
        <v>1961</v>
      </c>
      <c r="L1085" t="s">
        <v>4103</v>
      </c>
      <c r="N1085" t="s">
        <v>4104</v>
      </c>
      <c r="O1085" t="s">
        <v>1282</v>
      </c>
    </row>
    <row r="1086" spans="1:15" ht="12.75">
      <c r="A1086">
        <v>22775234</v>
      </c>
      <c r="B1086" t="s">
        <v>984</v>
      </c>
      <c r="C1086" t="s">
        <v>4105</v>
      </c>
      <c r="I1086">
        <v>9</v>
      </c>
      <c r="J1086">
        <v>26</v>
      </c>
      <c r="K1086">
        <v>1907</v>
      </c>
      <c r="L1086" t="s">
        <v>4106</v>
      </c>
      <c r="N1086" t="s">
        <v>4107</v>
      </c>
      <c r="O1086" t="s">
        <v>1272</v>
      </c>
    </row>
    <row r="1087" spans="1:15" ht="12.75">
      <c r="A1087">
        <v>28909320</v>
      </c>
      <c r="B1087" t="s">
        <v>984</v>
      </c>
      <c r="C1087" t="s">
        <v>3020</v>
      </c>
      <c r="H1087">
        <v>1862</v>
      </c>
      <c r="K1087">
        <v>1932</v>
      </c>
      <c r="O1087" t="s">
        <v>1282</v>
      </c>
    </row>
    <row r="1088" spans="1:15" ht="12.75">
      <c r="A1088">
        <v>22775244</v>
      </c>
      <c r="B1088" t="s">
        <v>984</v>
      </c>
      <c r="C1088" t="s">
        <v>4108</v>
      </c>
      <c r="E1088" t="s">
        <v>4109</v>
      </c>
      <c r="F1088">
        <v>2</v>
      </c>
      <c r="G1088">
        <v>9</v>
      </c>
      <c r="H1088">
        <v>1863</v>
      </c>
      <c r="I1088">
        <v>10</v>
      </c>
      <c r="J1088">
        <v>23</v>
      </c>
      <c r="K1088">
        <v>1910</v>
      </c>
      <c r="L1088" t="s">
        <v>4110</v>
      </c>
      <c r="N1088" t="s">
        <v>4111</v>
      </c>
      <c r="O1088" t="s">
        <v>1282</v>
      </c>
    </row>
    <row r="1089" spans="1:15" ht="12.75">
      <c r="A1089">
        <v>22775245</v>
      </c>
      <c r="B1089" t="s">
        <v>4112</v>
      </c>
      <c r="C1089" t="s">
        <v>1401</v>
      </c>
      <c r="I1089">
        <v>7</v>
      </c>
      <c r="J1089">
        <v>13</v>
      </c>
      <c r="K1089">
        <v>1922</v>
      </c>
      <c r="L1089" t="s">
        <v>4113</v>
      </c>
      <c r="N1089" t="e">
        <f>-of PREMATURE died at DOUGLAS</f>
        <v>#NAME?</v>
      </c>
      <c r="O1089" t="s">
        <v>1272</v>
      </c>
    </row>
    <row r="1090" spans="1:15" ht="12.75">
      <c r="A1090">
        <v>22775246</v>
      </c>
      <c r="B1090" t="s">
        <v>4114</v>
      </c>
      <c r="C1090" t="s">
        <v>4115</v>
      </c>
      <c r="I1090">
        <v>6</v>
      </c>
      <c r="J1090">
        <v>22</v>
      </c>
      <c r="K1090">
        <v>1891</v>
      </c>
      <c r="L1090" t="s">
        <v>4116</v>
      </c>
      <c r="N1090" t="s">
        <v>4117</v>
      </c>
      <c r="O1090" t="s">
        <v>1282</v>
      </c>
    </row>
    <row r="1091" spans="1:15" ht="12.75">
      <c r="A1091">
        <v>22775248</v>
      </c>
      <c r="B1091" t="s">
        <v>4118</v>
      </c>
      <c r="C1091" t="s">
        <v>4119</v>
      </c>
      <c r="D1091" t="s">
        <v>4120</v>
      </c>
      <c r="E1091" t="s">
        <v>4121</v>
      </c>
      <c r="F1091">
        <v>11</v>
      </c>
      <c r="G1091">
        <v>18</v>
      </c>
      <c r="H1091">
        <v>1860</v>
      </c>
      <c r="I1091">
        <v>3</v>
      </c>
      <c r="J1091">
        <v>31</v>
      </c>
      <c r="K1091">
        <v>1916</v>
      </c>
      <c r="L1091" t="s">
        <v>4122</v>
      </c>
      <c r="N1091" t="s">
        <v>4123</v>
      </c>
      <c r="O1091" t="s">
        <v>1282</v>
      </c>
    </row>
    <row r="1092" spans="1:15" ht="12.75">
      <c r="A1092">
        <v>22775247</v>
      </c>
      <c r="B1092" t="s">
        <v>4118</v>
      </c>
      <c r="C1092" t="s">
        <v>2061</v>
      </c>
      <c r="D1092" t="s">
        <v>3380</v>
      </c>
      <c r="H1092">
        <v>1844</v>
      </c>
      <c r="I1092">
        <v>3</v>
      </c>
      <c r="J1092">
        <v>5</v>
      </c>
      <c r="K1092">
        <v>1935</v>
      </c>
      <c r="L1092" t="s">
        <v>4124</v>
      </c>
      <c r="N1092" t="s">
        <v>4125</v>
      </c>
      <c r="O1092" t="s">
        <v>1282</v>
      </c>
    </row>
    <row r="1093" spans="1:15" ht="12.75">
      <c r="A1093">
        <v>22775251</v>
      </c>
      <c r="B1093" t="s">
        <v>4126</v>
      </c>
      <c r="C1093" t="s">
        <v>4127</v>
      </c>
      <c r="I1093">
        <v>2</v>
      </c>
      <c r="J1093">
        <v>19</v>
      </c>
      <c r="K1093">
        <v>2000</v>
      </c>
      <c r="L1093" t="s">
        <v>4128</v>
      </c>
      <c r="N1093" t="s">
        <v>4129</v>
      </c>
      <c r="O1093" t="s">
        <v>1272</v>
      </c>
    </row>
    <row r="1094" spans="1:15" ht="12.75">
      <c r="A1094">
        <v>22775249</v>
      </c>
      <c r="B1094" t="s">
        <v>4126</v>
      </c>
      <c r="C1094" t="s">
        <v>4130</v>
      </c>
      <c r="L1094" t="s">
        <v>4131</v>
      </c>
      <c r="N1094" t="s">
        <v>4132</v>
      </c>
      <c r="O1094" t="s">
        <v>1272</v>
      </c>
    </row>
    <row r="1095" spans="1:15" ht="12.75">
      <c r="A1095">
        <v>22775253</v>
      </c>
      <c r="B1095" t="s">
        <v>4133</v>
      </c>
      <c r="C1095" t="s">
        <v>4134</v>
      </c>
      <c r="F1095">
        <v>1</v>
      </c>
      <c r="G1095">
        <v>1</v>
      </c>
      <c r="H1095">
        <v>1874</v>
      </c>
      <c r="I1095">
        <v>7</v>
      </c>
      <c r="J1095">
        <v>13</v>
      </c>
      <c r="K1095">
        <v>1967</v>
      </c>
      <c r="L1095" t="s">
        <v>4135</v>
      </c>
      <c r="N1095" t="s">
        <v>4136</v>
      </c>
      <c r="O1095" t="s">
        <v>1282</v>
      </c>
    </row>
    <row r="1096" spans="1:15" ht="12.75">
      <c r="A1096">
        <v>22775252</v>
      </c>
      <c r="B1096" t="s">
        <v>4133</v>
      </c>
      <c r="C1096" t="s">
        <v>1697</v>
      </c>
      <c r="F1096">
        <v>10</v>
      </c>
      <c r="G1096">
        <v>14</v>
      </c>
      <c r="H1096">
        <v>1879</v>
      </c>
      <c r="I1096">
        <v>6</v>
      </c>
      <c r="J1096">
        <v>20</v>
      </c>
      <c r="K1096">
        <v>1968</v>
      </c>
      <c r="L1096" t="s">
        <v>4137</v>
      </c>
      <c r="N1096" t="s">
        <v>4138</v>
      </c>
      <c r="O1096" t="s">
        <v>1282</v>
      </c>
    </row>
    <row r="1097" spans="1:15" ht="12.75">
      <c r="A1097">
        <v>22775255</v>
      </c>
      <c r="B1097" t="s">
        <v>4139</v>
      </c>
      <c r="C1097" t="s">
        <v>584</v>
      </c>
      <c r="F1097">
        <v>4</v>
      </c>
      <c r="G1097">
        <v>28</v>
      </c>
      <c r="H1097">
        <v>1918</v>
      </c>
      <c r="I1097">
        <v>1</v>
      </c>
      <c r="J1097">
        <v>5</v>
      </c>
      <c r="K1097">
        <v>1995</v>
      </c>
      <c r="L1097" t="s">
        <v>4140</v>
      </c>
      <c r="N1097" t="e">
        <f>--died at DOUGLAS</f>
        <v>#NAME?</v>
      </c>
      <c r="O1097" t="s">
        <v>1282</v>
      </c>
    </row>
    <row r="1098" spans="1:15" ht="12.75">
      <c r="A1098">
        <v>22775254</v>
      </c>
      <c r="B1098" t="s">
        <v>4141</v>
      </c>
      <c r="C1098" t="s">
        <v>4142</v>
      </c>
      <c r="I1098">
        <v>7</v>
      </c>
      <c r="J1098">
        <v>17</v>
      </c>
      <c r="K1098">
        <v>1868</v>
      </c>
      <c r="L1098" t="s">
        <v>4143</v>
      </c>
      <c r="N1098" t="e">
        <f>--died at DOUGLAS</f>
        <v>#NAME?</v>
      </c>
      <c r="O1098" t="s">
        <v>1272</v>
      </c>
    </row>
    <row r="1099" spans="1:15" ht="12.75">
      <c r="A1099">
        <v>22775257</v>
      </c>
      <c r="B1099" t="s">
        <v>4144</v>
      </c>
      <c r="C1099" t="s">
        <v>395</v>
      </c>
      <c r="H1099">
        <v>1892</v>
      </c>
      <c r="I1099">
        <v>2</v>
      </c>
      <c r="J1099">
        <v>6</v>
      </c>
      <c r="K1099">
        <v>1979</v>
      </c>
      <c r="L1099" t="s">
        <v>4145</v>
      </c>
      <c r="N1099" t="s">
        <v>4146</v>
      </c>
      <c r="O1099" t="s">
        <v>1282</v>
      </c>
    </row>
    <row r="1100" spans="1:15" ht="12.75">
      <c r="A1100">
        <v>22775256</v>
      </c>
      <c r="B1100" t="s">
        <v>4144</v>
      </c>
      <c r="C1100" t="s">
        <v>4147</v>
      </c>
      <c r="H1100">
        <v>1882</v>
      </c>
      <c r="I1100">
        <v>12</v>
      </c>
      <c r="J1100">
        <v>7</v>
      </c>
      <c r="K1100">
        <v>1967</v>
      </c>
      <c r="L1100" t="s">
        <v>4148</v>
      </c>
      <c r="N1100" t="s">
        <v>4149</v>
      </c>
      <c r="O1100" t="s">
        <v>1282</v>
      </c>
    </row>
    <row r="1101" spans="1:15" ht="12.75">
      <c r="A1101">
        <v>22775259</v>
      </c>
      <c r="B1101" t="s">
        <v>4150</v>
      </c>
      <c r="C1101" t="s">
        <v>1332</v>
      </c>
      <c r="E1101" t="s">
        <v>2667</v>
      </c>
      <c r="F1101">
        <v>11</v>
      </c>
      <c r="G1101">
        <v>27</v>
      </c>
      <c r="H1101">
        <v>1874</v>
      </c>
      <c r="I1101">
        <v>6</v>
      </c>
      <c r="J1101">
        <v>15</v>
      </c>
      <c r="K1101">
        <v>1957</v>
      </c>
      <c r="L1101" t="s">
        <v>4151</v>
      </c>
      <c r="N1101" t="s">
        <v>4152</v>
      </c>
      <c r="O1101" t="s">
        <v>1272</v>
      </c>
    </row>
    <row r="1102" spans="1:15" ht="12.75">
      <c r="A1102">
        <v>22774509</v>
      </c>
      <c r="B1102" t="s">
        <v>4150</v>
      </c>
      <c r="C1102" t="s">
        <v>1632</v>
      </c>
      <c r="E1102" t="s">
        <v>1940</v>
      </c>
      <c r="F1102">
        <v>12</v>
      </c>
      <c r="G1102">
        <v>11</v>
      </c>
      <c r="H1102">
        <v>1891</v>
      </c>
      <c r="I1102">
        <v>2</v>
      </c>
      <c r="J1102">
        <v>9</v>
      </c>
      <c r="K1102">
        <v>1945</v>
      </c>
      <c r="L1102" t="s">
        <v>4153</v>
      </c>
      <c r="N1102" t="s">
        <v>4154</v>
      </c>
      <c r="O1102" t="s">
        <v>1282</v>
      </c>
    </row>
    <row r="1103" spans="1:15" ht="12.75">
      <c r="A1103">
        <v>22775258</v>
      </c>
      <c r="B1103" t="s">
        <v>4150</v>
      </c>
      <c r="C1103" t="s">
        <v>1749</v>
      </c>
      <c r="F1103">
        <v>1</v>
      </c>
      <c r="G1103">
        <v>29</v>
      </c>
      <c r="H1103">
        <v>1883</v>
      </c>
      <c r="I1103">
        <v>6</v>
      </c>
      <c r="J1103">
        <v>28</v>
      </c>
      <c r="K1103">
        <v>1933</v>
      </c>
      <c r="L1103" t="s">
        <v>4155</v>
      </c>
      <c r="N1103" t="s">
        <v>4156</v>
      </c>
      <c r="O1103" t="s">
        <v>1282</v>
      </c>
    </row>
    <row r="1104" spans="1:15" ht="12.75">
      <c r="A1104">
        <v>22775262</v>
      </c>
      <c r="B1104" t="s">
        <v>4150</v>
      </c>
      <c r="C1104" t="s">
        <v>3197</v>
      </c>
      <c r="I1104">
        <v>11</v>
      </c>
      <c r="J1104">
        <v>26</v>
      </c>
      <c r="K1104">
        <v>1884</v>
      </c>
      <c r="L1104" t="s">
        <v>4157</v>
      </c>
      <c r="N1104" t="s">
        <v>3110</v>
      </c>
      <c r="O1104" t="s">
        <v>1272</v>
      </c>
    </row>
    <row r="1105" spans="1:15" ht="12.75">
      <c r="A1105">
        <v>22775261</v>
      </c>
      <c r="B1105" t="s">
        <v>4150</v>
      </c>
      <c r="C1105" t="s">
        <v>1528</v>
      </c>
      <c r="D1105" t="s">
        <v>1566</v>
      </c>
      <c r="H1105">
        <v>1852</v>
      </c>
      <c r="I1105">
        <v>6</v>
      </c>
      <c r="J1105">
        <v>1</v>
      </c>
      <c r="K1105">
        <v>1928</v>
      </c>
      <c r="L1105" t="s">
        <v>4158</v>
      </c>
      <c r="N1105" t="s">
        <v>4159</v>
      </c>
      <c r="O1105" t="s">
        <v>1272</v>
      </c>
    </row>
    <row r="1106" spans="1:15" ht="12.75">
      <c r="A1106">
        <v>23151954</v>
      </c>
      <c r="B1106" t="s">
        <v>4160</v>
      </c>
      <c r="C1106" t="s">
        <v>1401</v>
      </c>
      <c r="I1106">
        <v>4</v>
      </c>
      <c r="J1106">
        <v>1</v>
      </c>
      <c r="K1106">
        <v>1879</v>
      </c>
      <c r="L1106" t="s">
        <v>4161</v>
      </c>
      <c r="N1106" t="s">
        <v>4162</v>
      </c>
      <c r="O1106" t="s">
        <v>1272</v>
      </c>
    </row>
    <row r="1107" spans="1:15" ht="12.75">
      <c r="A1107">
        <v>22775263</v>
      </c>
      <c r="B1107" t="s">
        <v>4163</v>
      </c>
      <c r="C1107" t="s">
        <v>4164</v>
      </c>
      <c r="E1107" t="s">
        <v>4165</v>
      </c>
      <c r="F1107">
        <v>5</v>
      </c>
      <c r="G1107">
        <v>28</v>
      </c>
      <c r="H1107">
        <v>1886</v>
      </c>
      <c r="I1107">
        <v>7</v>
      </c>
      <c r="J1107">
        <v>1</v>
      </c>
      <c r="K1107">
        <v>1949</v>
      </c>
      <c r="L1107" t="s">
        <v>4166</v>
      </c>
      <c r="N1107" t="s">
        <v>1339</v>
      </c>
      <c r="O1107" t="s">
        <v>1282</v>
      </c>
    </row>
    <row r="1108" spans="1:15" ht="12.75">
      <c r="A1108">
        <v>22775264</v>
      </c>
      <c r="B1108" t="s">
        <v>4163</v>
      </c>
      <c r="C1108" t="s">
        <v>1528</v>
      </c>
      <c r="I1108">
        <v>10</v>
      </c>
      <c r="J1108">
        <v>21</v>
      </c>
      <c r="K1108">
        <v>1902</v>
      </c>
      <c r="L1108" t="s">
        <v>4167</v>
      </c>
      <c r="N1108" t="s">
        <v>4168</v>
      </c>
      <c r="O1108" t="s">
        <v>1272</v>
      </c>
    </row>
    <row r="1109" spans="1:15" ht="12.75">
      <c r="A1109">
        <v>22775265</v>
      </c>
      <c r="B1109" t="s">
        <v>4163</v>
      </c>
      <c r="C1109" t="s">
        <v>1528</v>
      </c>
      <c r="E1109" t="s">
        <v>1222</v>
      </c>
      <c r="F1109">
        <v>4</v>
      </c>
      <c r="G1109">
        <v>19</v>
      </c>
      <c r="H1109">
        <v>1855</v>
      </c>
      <c r="I1109">
        <v>1</v>
      </c>
      <c r="J1109">
        <v>20</v>
      </c>
      <c r="K1109">
        <v>1906</v>
      </c>
      <c r="L1109" t="s">
        <v>4169</v>
      </c>
      <c r="N1109" t="s">
        <v>4170</v>
      </c>
      <c r="O1109" t="s">
        <v>1282</v>
      </c>
    </row>
    <row r="1110" spans="1:15" ht="12.75">
      <c r="A1110">
        <v>22775269</v>
      </c>
      <c r="B1110" t="s">
        <v>4171</v>
      </c>
      <c r="C1110" t="s">
        <v>4172</v>
      </c>
      <c r="I1110">
        <v>6</v>
      </c>
      <c r="J1110">
        <v>26</v>
      </c>
      <c r="K1110">
        <v>1942</v>
      </c>
      <c r="L1110" t="s">
        <v>4173</v>
      </c>
      <c r="N1110" t="s">
        <v>4174</v>
      </c>
      <c r="O1110" t="s">
        <v>1282</v>
      </c>
    </row>
    <row r="1111" spans="1:15" ht="12.75">
      <c r="A1111">
        <v>22775268</v>
      </c>
      <c r="B1111" t="s">
        <v>4171</v>
      </c>
      <c r="C1111" t="s">
        <v>4175</v>
      </c>
      <c r="I1111">
        <v>3</v>
      </c>
      <c r="J1111">
        <v>20</v>
      </c>
      <c r="K1111">
        <v>1920</v>
      </c>
      <c r="L1111" t="s">
        <v>4176</v>
      </c>
      <c r="N1111" t="s">
        <v>4177</v>
      </c>
      <c r="O1111" t="s">
        <v>1282</v>
      </c>
    </row>
    <row r="1112" spans="1:15" ht="12.75">
      <c r="A1112">
        <v>22775267</v>
      </c>
      <c r="B1112" t="s">
        <v>4171</v>
      </c>
      <c r="C1112" t="s">
        <v>1879</v>
      </c>
      <c r="I1112">
        <v>10</v>
      </c>
      <c r="J1112">
        <v>10</v>
      </c>
      <c r="K1112">
        <v>1947</v>
      </c>
      <c r="L1112" t="s">
        <v>4178</v>
      </c>
      <c r="N1112" t="s">
        <v>4179</v>
      </c>
      <c r="O1112" t="s">
        <v>1282</v>
      </c>
    </row>
    <row r="1113" spans="1:15" ht="12.75">
      <c r="A1113">
        <v>22775266</v>
      </c>
      <c r="B1113" t="s">
        <v>4171</v>
      </c>
      <c r="C1113" t="s">
        <v>4180</v>
      </c>
      <c r="I1113">
        <v>10</v>
      </c>
      <c r="J1113">
        <v>6</v>
      </c>
      <c r="K1113">
        <v>1992</v>
      </c>
      <c r="L1113" t="s">
        <v>4181</v>
      </c>
      <c r="N1113" t="e">
        <f>-of CARDIAC ARREST died at ST. JOE CEMETERY</f>
        <v>#NAME?</v>
      </c>
      <c r="O1113" t="s">
        <v>1272</v>
      </c>
    </row>
    <row r="1114" spans="1:15" ht="12.75">
      <c r="A1114">
        <v>22775270</v>
      </c>
      <c r="B1114" t="s">
        <v>4182</v>
      </c>
      <c r="C1114" t="s">
        <v>1440</v>
      </c>
      <c r="I1114">
        <v>7</v>
      </c>
      <c r="J1114">
        <v>27</v>
      </c>
      <c r="K1114">
        <v>1969</v>
      </c>
      <c r="L1114" t="s">
        <v>4183</v>
      </c>
      <c r="N1114" t="s">
        <v>4184</v>
      </c>
      <c r="O1114" t="s">
        <v>1282</v>
      </c>
    </row>
    <row r="1115" spans="1:15" ht="12.75">
      <c r="A1115">
        <v>22775273</v>
      </c>
      <c r="B1115" t="s">
        <v>4185</v>
      </c>
      <c r="C1115" t="s">
        <v>4186</v>
      </c>
      <c r="D1115" t="s">
        <v>4187</v>
      </c>
      <c r="F1115">
        <v>4</v>
      </c>
      <c r="G1115">
        <v>6</v>
      </c>
      <c r="H1115">
        <v>1946</v>
      </c>
      <c r="I1115">
        <v>8</v>
      </c>
      <c r="J1115">
        <v>29</v>
      </c>
      <c r="K1115">
        <v>1956</v>
      </c>
      <c r="L1115" t="s">
        <v>4188</v>
      </c>
      <c r="N1115" t="s">
        <v>4189</v>
      </c>
      <c r="O1115" t="s">
        <v>1282</v>
      </c>
    </row>
    <row r="1116" spans="1:15" ht="12.75">
      <c r="A1116">
        <v>22775272</v>
      </c>
      <c r="B1116" t="s">
        <v>4185</v>
      </c>
      <c r="C1116" t="s">
        <v>1346</v>
      </c>
      <c r="H1116">
        <v>1899</v>
      </c>
      <c r="I1116">
        <v>12</v>
      </c>
      <c r="J1116">
        <v>7</v>
      </c>
      <c r="K1116">
        <v>1968</v>
      </c>
      <c r="L1116" t="s">
        <v>4190</v>
      </c>
      <c r="N1116" t="s">
        <v>4191</v>
      </c>
      <c r="O1116" t="s">
        <v>1282</v>
      </c>
    </row>
    <row r="1117" spans="1:15" ht="12.75">
      <c r="A1117">
        <v>22775271</v>
      </c>
      <c r="B1117" t="s">
        <v>4185</v>
      </c>
      <c r="C1117" t="s">
        <v>4192</v>
      </c>
      <c r="H1117">
        <v>1892</v>
      </c>
      <c r="I1117">
        <v>7</v>
      </c>
      <c r="J1117">
        <v>29</v>
      </c>
      <c r="K1117">
        <v>1971</v>
      </c>
      <c r="L1117" t="s">
        <v>4193</v>
      </c>
      <c r="N1117" t="s">
        <v>4194</v>
      </c>
      <c r="O1117" t="s">
        <v>1282</v>
      </c>
    </row>
    <row r="1118" spans="1:15" ht="12.75">
      <c r="A1118">
        <v>23151955</v>
      </c>
      <c r="B1118" t="s">
        <v>4185</v>
      </c>
      <c r="C1118" t="s">
        <v>3197</v>
      </c>
      <c r="H1118">
        <v>1929</v>
      </c>
      <c r="I1118">
        <v>11</v>
      </c>
      <c r="K1118">
        <v>1950</v>
      </c>
      <c r="L1118" t="s">
        <v>4195</v>
      </c>
      <c r="N1118" t="s">
        <v>4196</v>
      </c>
      <c r="O1118" t="s">
        <v>1282</v>
      </c>
    </row>
    <row r="1119" spans="1:15" ht="12.75">
      <c r="A1119">
        <v>22775274</v>
      </c>
      <c r="B1119" t="s">
        <v>4197</v>
      </c>
      <c r="C1119" t="s">
        <v>1488</v>
      </c>
      <c r="H1119">
        <v>1908</v>
      </c>
      <c r="I1119">
        <v>12</v>
      </c>
      <c r="J1119">
        <v>21</v>
      </c>
      <c r="K1119">
        <v>1998</v>
      </c>
      <c r="L1119" t="s">
        <v>4198</v>
      </c>
      <c r="N1119" t="e">
        <f>-of CEREBROVASCULAR ACCIDENT died at GANGES TOWNSHIP</f>
        <v>#NAME?</v>
      </c>
      <c r="O1119" t="s">
        <v>1282</v>
      </c>
    </row>
    <row r="1120" spans="1:15" ht="12.75">
      <c r="A1120">
        <v>22775276</v>
      </c>
      <c r="B1120" t="s">
        <v>4199</v>
      </c>
      <c r="C1120" t="s">
        <v>1401</v>
      </c>
      <c r="I1120">
        <v>9</v>
      </c>
      <c r="J1120">
        <v>6</v>
      </c>
      <c r="K1120">
        <v>1873</v>
      </c>
      <c r="L1120" t="s">
        <v>4200</v>
      </c>
      <c r="N1120" t="s">
        <v>1339</v>
      </c>
      <c r="O1120" t="s">
        <v>1272</v>
      </c>
    </row>
    <row r="1121" spans="1:15" ht="12.75">
      <c r="A1121">
        <v>22775278</v>
      </c>
      <c r="B1121" t="s">
        <v>4199</v>
      </c>
      <c r="C1121" t="s">
        <v>1504</v>
      </c>
      <c r="I1121">
        <v>7</v>
      </c>
      <c r="J1121">
        <v>4</v>
      </c>
      <c r="K1121">
        <v>1944</v>
      </c>
      <c r="L1121" t="s">
        <v>4201</v>
      </c>
      <c r="N1121" t="s">
        <v>4202</v>
      </c>
      <c r="O1121" t="s">
        <v>1272</v>
      </c>
    </row>
    <row r="1122" spans="1:15" ht="12.75">
      <c r="A1122">
        <v>22775277</v>
      </c>
      <c r="B1122" t="s">
        <v>4199</v>
      </c>
      <c r="C1122" t="s">
        <v>4203</v>
      </c>
      <c r="I1122">
        <v>2</v>
      </c>
      <c r="J1122">
        <v>23</v>
      </c>
      <c r="K1122">
        <v>1899</v>
      </c>
      <c r="L1122" t="s">
        <v>4200</v>
      </c>
      <c r="N1122" t="s">
        <v>4204</v>
      </c>
      <c r="O1122" t="s">
        <v>1282</v>
      </c>
    </row>
    <row r="1123" spans="1:15" ht="12.75">
      <c r="A1123">
        <v>22775275</v>
      </c>
      <c r="B1123" t="s">
        <v>4199</v>
      </c>
      <c r="C1123" t="s">
        <v>262</v>
      </c>
      <c r="I1123">
        <v>8</v>
      </c>
      <c r="J1123">
        <v>23</v>
      </c>
      <c r="K1123">
        <v>1881</v>
      </c>
      <c r="L1123" t="s">
        <v>175</v>
      </c>
      <c r="N1123" t="s">
        <v>4205</v>
      </c>
      <c r="O1123" t="s">
        <v>1282</v>
      </c>
    </row>
    <row r="1124" spans="1:15" ht="12.75">
      <c r="A1124">
        <v>22775279</v>
      </c>
      <c r="B1124" t="s">
        <v>4199</v>
      </c>
      <c r="C1124" t="s">
        <v>597</v>
      </c>
      <c r="I1124">
        <v>3</v>
      </c>
      <c r="J1124">
        <v>5</v>
      </c>
      <c r="K1124">
        <v>1893</v>
      </c>
      <c r="L1124" t="s">
        <v>4206</v>
      </c>
      <c r="N1124" t="s">
        <v>4207</v>
      </c>
      <c r="O1124" t="s">
        <v>1272</v>
      </c>
    </row>
    <row r="1125" spans="1:15" ht="12.75">
      <c r="A1125">
        <v>22775280</v>
      </c>
      <c r="B1125" t="s">
        <v>4208</v>
      </c>
      <c r="C1125" t="s">
        <v>1419</v>
      </c>
      <c r="D1125" t="s">
        <v>1570</v>
      </c>
      <c r="E1125" t="s">
        <v>4209</v>
      </c>
      <c r="F1125">
        <v>11</v>
      </c>
      <c r="G1125">
        <v>9</v>
      </c>
      <c r="H1125">
        <v>1936</v>
      </c>
      <c r="I1125">
        <v>11</v>
      </c>
      <c r="J1125">
        <v>26</v>
      </c>
      <c r="K1125">
        <v>1996</v>
      </c>
      <c r="L1125" t="s">
        <v>4210</v>
      </c>
      <c r="N1125" t="s">
        <v>4211</v>
      </c>
      <c r="O1125" t="s">
        <v>1282</v>
      </c>
    </row>
    <row r="1126" spans="1:15" ht="12.75">
      <c r="A1126">
        <v>22775282</v>
      </c>
      <c r="B1126" t="s">
        <v>4212</v>
      </c>
      <c r="C1126" t="s">
        <v>678</v>
      </c>
      <c r="E1126" t="s">
        <v>4213</v>
      </c>
      <c r="H1126">
        <v>1910</v>
      </c>
      <c r="I1126">
        <v>1</v>
      </c>
      <c r="J1126">
        <v>2</v>
      </c>
      <c r="K1126">
        <v>1992</v>
      </c>
      <c r="L1126" t="s">
        <v>4214</v>
      </c>
      <c r="N1126" t="s">
        <v>4215</v>
      </c>
      <c r="O1126" t="s">
        <v>1282</v>
      </c>
    </row>
    <row r="1127" spans="1:15" ht="12.75">
      <c r="A1127">
        <v>22775281</v>
      </c>
      <c r="B1127" t="s">
        <v>4212</v>
      </c>
      <c r="C1127" t="s">
        <v>86</v>
      </c>
      <c r="H1127">
        <v>1909</v>
      </c>
      <c r="I1127">
        <v>4</v>
      </c>
      <c r="J1127">
        <v>18</v>
      </c>
      <c r="K1127">
        <v>1988</v>
      </c>
      <c r="L1127" t="s">
        <v>4214</v>
      </c>
      <c r="N1127" t="s">
        <v>4216</v>
      </c>
      <c r="O1127" t="s">
        <v>1282</v>
      </c>
    </row>
    <row r="1128" spans="1:15" ht="12.75">
      <c r="A1128">
        <v>22775283</v>
      </c>
      <c r="B1128" t="s">
        <v>4217</v>
      </c>
      <c r="C1128" t="s">
        <v>4218</v>
      </c>
      <c r="H1128">
        <v>1920</v>
      </c>
      <c r="I1128">
        <v>6</v>
      </c>
      <c r="J1128">
        <v>6</v>
      </c>
      <c r="K1128">
        <v>1974</v>
      </c>
      <c r="L1128" t="s">
        <v>4219</v>
      </c>
      <c r="N1128" t="s">
        <v>4220</v>
      </c>
      <c r="O1128" t="s">
        <v>1282</v>
      </c>
    </row>
    <row r="1129" spans="1:15" ht="12.75">
      <c r="A1129">
        <v>22775284</v>
      </c>
      <c r="B1129" t="s">
        <v>4221</v>
      </c>
      <c r="C1129" t="s">
        <v>4222</v>
      </c>
      <c r="H1129">
        <v>1923</v>
      </c>
      <c r="I1129">
        <v>6</v>
      </c>
      <c r="J1129">
        <v>17</v>
      </c>
      <c r="K1129">
        <v>1986</v>
      </c>
      <c r="L1129" t="s">
        <v>4223</v>
      </c>
      <c r="N1129" t="s">
        <v>4224</v>
      </c>
      <c r="O1129" t="s">
        <v>1282</v>
      </c>
    </row>
    <row r="1130" spans="1:15" ht="12.75">
      <c r="A1130">
        <v>22775285</v>
      </c>
      <c r="B1130" t="s">
        <v>4225</v>
      </c>
      <c r="C1130" t="s">
        <v>4226</v>
      </c>
      <c r="H1130">
        <v>1934</v>
      </c>
      <c r="I1130">
        <v>9</v>
      </c>
      <c r="J1130">
        <v>18</v>
      </c>
      <c r="K1130">
        <v>1982</v>
      </c>
      <c r="L1130" t="s">
        <v>4227</v>
      </c>
      <c r="N1130" t="s">
        <v>4228</v>
      </c>
      <c r="O1130" t="s">
        <v>1282</v>
      </c>
    </row>
    <row r="1131" spans="1:15" ht="12.75">
      <c r="A1131">
        <v>22775287</v>
      </c>
      <c r="B1131" t="s">
        <v>4229</v>
      </c>
      <c r="C1131" t="s">
        <v>1227</v>
      </c>
      <c r="H1131">
        <v>1897</v>
      </c>
      <c r="I1131">
        <v>10</v>
      </c>
      <c r="J1131">
        <v>31</v>
      </c>
      <c r="K1131">
        <v>1988</v>
      </c>
      <c r="L1131" t="s">
        <v>4230</v>
      </c>
      <c r="N1131" t="s">
        <v>4231</v>
      </c>
      <c r="O1131" t="s">
        <v>1282</v>
      </c>
    </row>
    <row r="1132" spans="1:15" ht="12.75">
      <c r="A1132">
        <v>22775286</v>
      </c>
      <c r="B1132" t="s">
        <v>4229</v>
      </c>
      <c r="C1132" t="s">
        <v>50</v>
      </c>
      <c r="D1132" t="s">
        <v>1351</v>
      </c>
      <c r="H1132">
        <v>1895</v>
      </c>
      <c r="I1132">
        <v>10</v>
      </c>
      <c r="J1132">
        <v>5</v>
      </c>
      <c r="K1132">
        <v>1968</v>
      </c>
      <c r="L1132" t="s">
        <v>4232</v>
      </c>
      <c r="N1132" t="s">
        <v>4233</v>
      </c>
      <c r="O1132" t="s">
        <v>1282</v>
      </c>
    </row>
    <row r="1133" spans="1:15" ht="12.75">
      <c r="A1133">
        <v>22775295</v>
      </c>
      <c r="B1133" t="s">
        <v>4234</v>
      </c>
      <c r="C1133" t="s">
        <v>4235</v>
      </c>
      <c r="D1133" t="s">
        <v>1488</v>
      </c>
      <c r="I1133">
        <v>9</v>
      </c>
      <c r="J1133">
        <v>18</v>
      </c>
      <c r="K1133">
        <v>1986</v>
      </c>
      <c r="L1133" t="s">
        <v>4236</v>
      </c>
      <c r="N1133" t="s">
        <v>4237</v>
      </c>
      <c r="O1133" t="s">
        <v>1282</v>
      </c>
    </row>
    <row r="1134" spans="1:15" ht="12.75">
      <c r="A1134">
        <v>22775296</v>
      </c>
      <c r="B1134" t="s">
        <v>4238</v>
      </c>
      <c r="C1134" t="s">
        <v>4239</v>
      </c>
      <c r="D1134" t="s">
        <v>206</v>
      </c>
      <c r="F1134">
        <v>11</v>
      </c>
      <c r="G1134">
        <v>9</v>
      </c>
      <c r="H1134">
        <v>1915</v>
      </c>
      <c r="I1134">
        <v>10</v>
      </c>
      <c r="J1134">
        <v>11</v>
      </c>
      <c r="K1134">
        <v>1980</v>
      </c>
      <c r="L1134" t="s">
        <v>4240</v>
      </c>
      <c r="N1134" t="s">
        <v>4241</v>
      </c>
      <c r="O1134" t="s">
        <v>1282</v>
      </c>
    </row>
    <row r="1135" spans="1:15" ht="12.75">
      <c r="A1135">
        <v>29676151</v>
      </c>
      <c r="B1135" t="s">
        <v>4242</v>
      </c>
      <c r="C1135" t="s">
        <v>2858</v>
      </c>
      <c r="F1135">
        <v>4</v>
      </c>
      <c r="G1135">
        <v>8</v>
      </c>
      <c r="H1135">
        <v>1933</v>
      </c>
      <c r="O1135" t="s">
        <v>1282</v>
      </c>
    </row>
    <row r="1136" spans="1:15" ht="12.75">
      <c r="A1136">
        <v>29676148</v>
      </c>
      <c r="B1136" t="s">
        <v>4242</v>
      </c>
      <c r="C1136" t="s">
        <v>1545</v>
      </c>
      <c r="D1136" t="s">
        <v>1556</v>
      </c>
      <c r="F1136">
        <v>11</v>
      </c>
      <c r="G1136">
        <v>5</v>
      </c>
      <c r="H1136">
        <v>1931</v>
      </c>
      <c r="I1136">
        <v>1</v>
      </c>
      <c r="J1136">
        <v>21</v>
      </c>
      <c r="K1136">
        <v>2008</v>
      </c>
      <c r="O1136" t="s">
        <v>1282</v>
      </c>
    </row>
    <row r="1137" spans="1:15" ht="12.75">
      <c r="A1137">
        <v>22775292</v>
      </c>
      <c r="B1137" t="s">
        <v>4243</v>
      </c>
      <c r="C1137" t="s">
        <v>4244</v>
      </c>
      <c r="D1137" t="s">
        <v>1566</v>
      </c>
      <c r="E1137" t="s">
        <v>4245</v>
      </c>
      <c r="F1137">
        <v>4</v>
      </c>
      <c r="H1137">
        <v>1836</v>
      </c>
      <c r="I1137">
        <v>4</v>
      </c>
      <c r="J1137">
        <v>19</v>
      </c>
      <c r="K1137">
        <v>1919</v>
      </c>
      <c r="L1137" t="s">
        <v>4246</v>
      </c>
      <c r="N1137" t="s">
        <v>4247</v>
      </c>
      <c r="O1137" t="s">
        <v>1272</v>
      </c>
    </row>
    <row r="1138" spans="1:15" ht="12.75">
      <c r="A1138">
        <v>22775290</v>
      </c>
      <c r="B1138" t="s">
        <v>4243</v>
      </c>
      <c r="C1138" t="s">
        <v>541</v>
      </c>
      <c r="E1138" t="s">
        <v>4248</v>
      </c>
      <c r="H1138">
        <v>1850</v>
      </c>
      <c r="I1138">
        <v>8</v>
      </c>
      <c r="J1138">
        <v>23</v>
      </c>
      <c r="K1138">
        <v>1926</v>
      </c>
      <c r="L1138" t="s">
        <v>4249</v>
      </c>
      <c r="N1138" t="e">
        <f>-of ACUTE GASTRITIS died at FREMONT</f>
        <v>#NAME?</v>
      </c>
      <c r="O1138" t="s">
        <v>1282</v>
      </c>
    </row>
    <row r="1139" spans="1:15" ht="12.75">
      <c r="A1139">
        <v>22775288</v>
      </c>
      <c r="B1139" t="s">
        <v>4243</v>
      </c>
      <c r="C1139" t="s">
        <v>3002</v>
      </c>
      <c r="F1139">
        <v>8</v>
      </c>
      <c r="G1139">
        <v>21</v>
      </c>
      <c r="H1139">
        <v>1828</v>
      </c>
      <c r="I1139">
        <v>4</v>
      </c>
      <c r="J1139">
        <v>13</v>
      </c>
      <c r="K1139">
        <v>1902</v>
      </c>
      <c r="L1139" t="s">
        <v>4250</v>
      </c>
      <c r="N1139" t="s">
        <v>4251</v>
      </c>
      <c r="O1139" t="s">
        <v>1282</v>
      </c>
    </row>
    <row r="1140" spans="1:15" ht="12.75">
      <c r="A1140">
        <v>22775291</v>
      </c>
      <c r="B1140" t="s">
        <v>4243</v>
      </c>
      <c r="C1140" t="s">
        <v>2061</v>
      </c>
      <c r="F1140">
        <v>10</v>
      </c>
      <c r="G1140">
        <v>26</v>
      </c>
      <c r="H1140">
        <v>1857</v>
      </c>
      <c r="I1140">
        <v>10</v>
      </c>
      <c r="J1140">
        <v>28</v>
      </c>
      <c r="K1140">
        <v>1876</v>
      </c>
      <c r="L1140" t="s">
        <v>4252</v>
      </c>
      <c r="N1140" t="s">
        <v>4253</v>
      </c>
      <c r="O1140" t="s">
        <v>1282</v>
      </c>
    </row>
    <row r="1141" spans="1:15" ht="12.75">
      <c r="A1141">
        <v>22775293</v>
      </c>
      <c r="B1141" t="s">
        <v>4243</v>
      </c>
      <c r="C1141" t="s">
        <v>4254</v>
      </c>
      <c r="E1141" t="s">
        <v>4255</v>
      </c>
      <c r="F1141">
        <v>8</v>
      </c>
      <c r="G1141">
        <v>28</v>
      </c>
      <c r="H1141">
        <v>1824</v>
      </c>
      <c r="I1141">
        <v>2</v>
      </c>
      <c r="J1141">
        <v>17</v>
      </c>
      <c r="K1141">
        <v>1903</v>
      </c>
      <c r="L1141" t="s">
        <v>4256</v>
      </c>
      <c r="N1141" t="s">
        <v>4257</v>
      </c>
      <c r="O1141" t="s">
        <v>1282</v>
      </c>
    </row>
    <row r="1142" spans="1:15" ht="12.75">
      <c r="A1142">
        <v>22775289</v>
      </c>
      <c r="B1142" t="s">
        <v>4243</v>
      </c>
      <c r="C1142" t="s">
        <v>1545</v>
      </c>
      <c r="F1142">
        <v>8</v>
      </c>
      <c r="G1142">
        <v>14</v>
      </c>
      <c r="H1142">
        <v>1836</v>
      </c>
      <c r="I1142">
        <v>8</v>
      </c>
      <c r="J1142">
        <v>16</v>
      </c>
      <c r="K1142">
        <v>1914</v>
      </c>
      <c r="L1142" t="s">
        <v>4258</v>
      </c>
      <c r="N1142" t="s">
        <v>4259</v>
      </c>
      <c r="O1142" t="s">
        <v>1282</v>
      </c>
    </row>
    <row r="1143" spans="1:15" ht="12.75">
      <c r="A1143">
        <v>22775294</v>
      </c>
      <c r="B1143" t="s">
        <v>4260</v>
      </c>
      <c r="C1143" t="s">
        <v>4261</v>
      </c>
      <c r="I1143">
        <v>6</v>
      </c>
      <c r="J1143">
        <v>1</v>
      </c>
      <c r="K1143">
        <v>1928</v>
      </c>
      <c r="L1143" t="s">
        <v>4262</v>
      </c>
      <c r="N1143" t="s">
        <v>4263</v>
      </c>
      <c r="O1143" t="s">
        <v>1272</v>
      </c>
    </row>
    <row r="1144" spans="1:15" ht="12.75">
      <c r="A1144">
        <v>29676161</v>
      </c>
      <c r="B1144" t="s">
        <v>4264</v>
      </c>
      <c r="C1144" t="s">
        <v>1407</v>
      </c>
      <c r="D1144" t="s">
        <v>2</v>
      </c>
      <c r="H1144">
        <v>1941</v>
      </c>
      <c r="O1144" t="s">
        <v>1282</v>
      </c>
    </row>
    <row r="1145" spans="1:15" ht="12.75">
      <c r="A1145">
        <v>22775301</v>
      </c>
      <c r="B1145" t="s">
        <v>4264</v>
      </c>
      <c r="C1145" t="s">
        <v>3377</v>
      </c>
      <c r="H1145">
        <v>1903</v>
      </c>
      <c r="I1145">
        <v>6</v>
      </c>
      <c r="J1145">
        <v>9</v>
      </c>
      <c r="K1145">
        <v>1986</v>
      </c>
      <c r="L1145" t="s">
        <v>4265</v>
      </c>
      <c r="N1145" t="s">
        <v>4266</v>
      </c>
      <c r="O1145" t="s">
        <v>1282</v>
      </c>
    </row>
    <row r="1146" spans="1:15" ht="12.75">
      <c r="A1146">
        <v>22775300</v>
      </c>
      <c r="B1146" t="s">
        <v>4264</v>
      </c>
      <c r="C1146" t="s">
        <v>4267</v>
      </c>
      <c r="H1146">
        <v>1893</v>
      </c>
      <c r="I1146">
        <v>7</v>
      </c>
      <c r="J1146">
        <v>31</v>
      </c>
      <c r="K1146">
        <v>1979</v>
      </c>
      <c r="L1146" t="s">
        <v>4268</v>
      </c>
      <c r="N1146" t="s">
        <v>4269</v>
      </c>
      <c r="O1146" t="s">
        <v>1282</v>
      </c>
    </row>
    <row r="1147" spans="1:15" ht="12.75">
      <c r="A1147">
        <v>22775299</v>
      </c>
      <c r="B1147" t="s">
        <v>4264</v>
      </c>
      <c r="C1147" t="s">
        <v>584</v>
      </c>
      <c r="D1147" t="s">
        <v>1705</v>
      </c>
      <c r="H1147">
        <v>1940</v>
      </c>
      <c r="I1147">
        <v>2</v>
      </c>
      <c r="J1147">
        <v>3</v>
      </c>
      <c r="K1147">
        <v>1980</v>
      </c>
      <c r="L1147" t="s">
        <v>4270</v>
      </c>
      <c r="N1147" t="s">
        <v>4271</v>
      </c>
      <c r="O1147" t="s">
        <v>1282</v>
      </c>
    </row>
    <row r="1148" spans="1:15" ht="12.75">
      <c r="A1148">
        <v>29676098</v>
      </c>
      <c r="B1148" t="s">
        <v>4264</v>
      </c>
      <c r="C1148" t="s">
        <v>1580</v>
      </c>
      <c r="D1148" t="s">
        <v>4272</v>
      </c>
      <c r="H1148">
        <v>1920</v>
      </c>
      <c r="K1148">
        <v>2008</v>
      </c>
      <c r="O1148" t="s">
        <v>1282</v>
      </c>
    </row>
    <row r="1149" spans="1:15" ht="12.75">
      <c r="A1149">
        <v>22775297</v>
      </c>
      <c r="B1149" t="s">
        <v>4264</v>
      </c>
      <c r="C1149" t="s">
        <v>4273</v>
      </c>
      <c r="I1149">
        <v>5</v>
      </c>
      <c r="J1149">
        <v>17</v>
      </c>
      <c r="K1149">
        <v>1957</v>
      </c>
      <c r="L1149" t="s">
        <v>4274</v>
      </c>
      <c r="N1149" t="s">
        <v>4275</v>
      </c>
      <c r="O1149" t="s">
        <v>1272</v>
      </c>
    </row>
    <row r="1150" spans="1:15" ht="12.75">
      <c r="A1150">
        <v>22775307</v>
      </c>
      <c r="B1150" t="s">
        <v>4276</v>
      </c>
      <c r="C1150" t="s">
        <v>4277</v>
      </c>
      <c r="H1150">
        <v>1858</v>
      </c>
      <c r="I1150">
        <v>11</v>
      </c>
      <c r="J1150">
        <v>30</v>
      </c>
      <c r="K1150">
        <v>1932</v>
      </c>
      <c r="L1150" t="s">
        <v>4278</v>
      </c>
      <c r="N1150" t="s">
        <v>4279</v>
      </c>
      <c r="O1150" t="s">
        <v>1282</v>
      </c>
    </row>
    <row r="1151" spans="1:15" ht="12.75">
      <c r="A1151">
        <v>28909393</v>
      </c>
      <c r="B1151" t="s">
        <v>4276</v>
      </c>
      <c r="C1151" t="s">
        <v>4280</v>
      </c>
      <c r="D1151" t="s">
        <v>4281</v>
      </c>
      <c r="F1151">
        <v>9</v>
      </c>
      <c r="G1151">
        <v>16</v>
      </c>
      <c r="H1151">
        <v>1921</v>
      </c>
      <c r="I1151">
        <v>12</v>
      </c>
      <c r="J1151">
        <v>6</v>
      </c>
      <c r="K1151">
        <v>2000</v>
      </c>
      <c r="O1151" t="s">
        <v>1282</v>
      </c>
    </row>
    <row r="1152" spans="1:15" ht="12.75">
      <c r="A1152">
        <v>22775306</v>
      </c>
      <c r="B1152" t="s">
        <v>4276</v>
      </c>
      <c r="C1152" t="s">
        <v>4282</v>
      </c>
      <c r="F1152">
        <v>2</v>
      </c>
      <c r="G1152">
        <v>27</v>
      </c>
      <c r="H1152">
        <v>1857</v>
      </c>
      <c r="I1152">
        <v>12</v>
      </c>
      <c r="J1152">
        <v>31</v>
      </c>
      <c r="K1152">
        <v>1937</v>
      </c>
      <c r="L1152" t="s">
        <v>4283</v>
      </c>
      <c r="N1152" t="s">
        <v>4284</v>
      </c>
      <c r="O1152" t="s">
        <v>1282</v>
      </c>
    </row>
    <row r="1153" spans="1:15" ht="12.75">
      <c r="A1153">
        <v>22775304</v>
      </c>
      <c r="B1153" t="s">
        <v>4276</v>
      </c>
      <c r="C1153" t="s">
        <v>4281</v>
      </c>
      <c r="H1153">
        <v>1887</v>
      </c>
      <c r="I1153">
        <v>1</v>
      </c>
      <c r="J1153">
        <v>3</v>
      </c>
      <c r="K1153">
        <v>1974</v>
      </c>
      <c r="L1153" t="s">
        <v>4285</v>
      </c>
      <c r="N1153" t="s">
        <v>4286</v>
      </c>
      <c r="O1153" t="s">
        <v>1282</v>
      </c>
    </row>
    <row r="1154" spans="1:15" ht="12.75">
      <c r="A1154">
        <v>22775305</v>
      </c>
      <c r="B1154" t="s">
        <v>4276</v>
      </c>
      <c r="C1154" t="s">
        <v>4287</v>
      </c>
      <c r="H1154">
        <v>1899</v>
      </c>
      <c r="I1154">
        <v>7</v>
      </c>
      <c r="J1154">
        <v>12</v>
      </c>
      <c r="K1154">
        <v>1974</v>
      </c>
      <c r="L1154" t="s">
        <v>4288</v>
      </c>
      <c r="N1154" t="s">
        <v>4289</v>
      </c>
      <c r="O1154" t="s">
        <v>1282</v>
      </c>
    </row>
    <row r="1155" spans="1:15" ht="12.75">
      <c r="A1155">
        <v>22775302</v>
      </c>
      <c r="B1155" t="s">
        <v>4276</v>
      </c>
      <c r="C1155" t="s">
        <v>4290</v>
      </c>
      <c r="D1155" t="s">
        <v>1441</v>
      </c>
      <c r="H1155">
        <v>1899</v>
      </c>
      <c r="I1155">
        <v>6</v>
      </c>
      <c r="J1155">
        <v>25</v>
      </c>
      <c r="K1155">
        <v>1979</v>
      </c>
      <c r="L1155" t="s">
        <v>4291</v>
      </c>
      <c r="N1155" t="s">
        <v>4292</v>
      </c>
      <c r="O1155" t="s">
        <v>1282</v>
      </c>
    </row>
    <row r="1156" spans="1:15" ht="12.75">
      <c r="A1156">
        <v>22775303</v>
      </c>
      <c r="B1156" t="s">
        <v>4276</v>
      </c>
      <c r="C1156" t="s">
        <v>4293</v>
      </c>
      <c r="H1156">
        <v>1896</v>
      </c>
      <c r="I1156">
        <v>11</v>
      </c>
      <c r="J1156">
        <v>24</v>
      </c>
      <c r="K1156">
        <v>1984</v>
      </c>
      <c r="L1156" t="s">
        <v>4294</v>
      </c>
      <c r="N1156" t="s">
        <v>4295</v>
      </c>
      <c r="O1156" t="s">
        <v>1282</v>
      </c>
    </row>
    <row r="1157" spans="1:15" ht="12.75">
      <c r="A1157">
        <v>22775308</v>
      </c>
      <c r="B1157" t="s">
        <v>3134</v>
      </c>
      <c r="C1157" t="s">
        <v>952</v>
      </c>
      <c r="I1157">
        <v>3</v>
      </c>
      <c r="J1157">
        <v>30</v>
      </c>
      <c r="K1157">
        <v>1977</v>
      </c>
      <c r="L1157" t="s">
        <v>4296</v>
      </c>
      <c r="N1157" t="e">
        <f>-of RESPIRATORY ACIDOSIS died at BATTLE CREEK</f>
        <v>#NAME?</v>
      </c>
      <c r="O1157" t="s">
        <v>1272</v>
      </c>
    </row>
    <row r="1158" spans="1:15" ht="12.75">
      <c r="A1158">
        <v>22775309</v>
      </c>
      <c r="B1158" t="s">
        <v>4297</v>
      </c>
      <c r="C1158" t="s">
        <v>1332</v>
      </c>
      <c r="D1158" t="s">
        <v>1441</v>
      </c>
      <c r="F1158">
        <v>2</v>
      </c>
      <c r="G1158">
        <v>8</v>
      </c>
      <c r="H1158">
        <v>1893</v>
      </c>
      <c r="I1158">
        <v>6</v>
      </c>
      <c r="J1158">
        <v>12</v>
      </c>
      <c r="K1158">
        <v>1988</v>
      </c>
      <c r="L1158" t="s">
        <v>4298</v>
      </c>
      <c r="N1158" t="s">
        <v>4299</v>
      </c>
      <c r="O1158" t="s">
        <v>1282</v>
      </c>
    </row>
    <row r="1159" spans="1:15" ht="12.75">
      <c r="A1159">
        <v>22775311</v>
      </c>
      <c r="B1159" t="s">
        <v>542</v>
      </c>
      <c r="C1159" t="s">
        <v>4300</v>
      </c>
      <c r="F1159">
        <v>11</v>
      </c>
      <c r="G1159">
        <v>13</v>
      </c>
      <c r="H1159">
        <v>1943</v>
      </c>
      <c r="L1159" t="s">
        <v>4301</v>
      </c>
      <c r="N1159" t="s">
        <v>1339</v>
      </c>
      <c r="O1159" t="s">
        <v>1282</v>
      </c>
    </row>
    <row r="1160" spans="1:15" ht="12.75">
      <c r="A1160">
        <v>22775312</v>
      </c>
      <c r="B1160" t="s">
        <v>542</v>
      </c>
      <c r="C1160" t="s">
        <v>4302</v>
      </c>
      <c r="E1160" t="s">
        <v>1473</v>
      </c>
      <c r="F1160">
        <v>2</v>
      </c>
      <c r="G1160">
        <v>15</v>
      </c>
      <c r="H1160">
        <v>1916</v>
      </c>
      <c r="I1160">
        <v>2</v>
      </c>
      <c r="J1160">
        <v>18</v>
      </c>
      <c r="K1160">
        <v>2003</v>
      </c>
      <c r="L1160" t="s">
        <v>4303</v>
      </c>
      <c r="N1160" t="s">
        <v>4304</v>
      </c>
      <c r="O1160" t="s">
        <v>1282</v>
      </c>
    </row>
    <row r="1161" spans="1:15" ht="12.75">
      <c r="A1161">
        <v>22775314</v>
      </c>
      <c r="B1161" t="s">
        <v>4305</v>
      </c>
      <c r="C1161" t="s">
        <v>4306</v>
      </c>
      <c r="I1161">
        <v>8</v>
      </c>
      <c r="J1161">
        <v>31</v>
      </c>
      <c r="K1161">
        <v>1869</v>
      </c>
      <c r="L1161" t="s">
        <v>4307</v>
      </c>
      <c r="N1161" t="s">
        <v>4308</v>
      </c>
      <c r="O1161" t="s">
        <v>1272</v>
      </c>
    </row>
    <row r="1162" spans="1:15" ht="12.75">
      <c r="A1162">
        <v>22775315</v>
      </c>
      <c r="B1162" t="s">
        <v>4305</v>
      </c>
      <c r="C1162" t="s">
        <v>4309</v>
      </c>
      <c r="D1162" t="s">
        <v>1408</v>
      </c>
      <c r="F1162">
        <v>12</v>
      </c>
      <c r="G1162">
        <v>30</v>
      </c>
      <c r="H1162">
        <v>1830</v>
      </c>
      <c r="I1162">
        <v>7</v>
      </c>
      <c r="J1162">
        <v>8</v>
      </c>
      <c r="K1162">
        <v>1889</v>
      </c>
      <c r="L1162" t="s">
        <v>4310</v>
      </c>
      <c r="N1162" t="s">
        <v>4311</v>
      </c>
      <c r="O1162" t="s">
        <v>1272</v>
      </c>
    </row>
    <row r="1163" spans="1:15" ht="12.75">
      <c r="A1163">
        <v>22775318</v>
      </c>
      <c r="B1163" t="s">
        <v>4312</v>
      </c>
      <c r="C1163" t="s">
        <v>4313</v>
      </c>
      <c r="D1163" t="s">
        <v>1760</v>
      </c>
      <c r="H1163">
        <v>1910</v>
      </c>
      <c r="I1163">
        <v>11</v>
      </c>
      <c r="J1163">
        <v>2</v>
      </c>
      <c r="K1163">
        <v>1995</v>
      </c>
      <c r="L1163" t="s">
        <v>4314</v>
      </c>
      <c r="N1163" t="s">
        <v>4315</v>
      </c>
      <c r="O1163" t="s">
        <v>1282</v>
      </c>
    </row>
    <row r="1164" spans="1:15" ht="12.75">
      <c r="A1164">
        <v>22775319</v>
      </c>
      <c r="B1164" t="s">
        <v>4312</v>
      </c>
      <c r="C1164" t="s">
        <v>2823</v>
      </c>
      <c r="H1164">
        <v>1912</v>
      </c>
      <c r="I1164">
        <v>11</v>
      </c>
      <c r="J1164">
        <v>2</v>
      </c>
      <c r="K1164">
        <v>2001</v>
      </c>
      <c r="L1164" t="s">
        <v>4316</v>
      </c>
      <c r="N1164" t="s">
        <v>4317</v>
      </c>
      <c r="O1164" t="s">
        <v>1282</v>
      </c>
    </row>
    <row r="1165" spans="1:15" ht="12.75">
      <c r="A1165">
        <v>22775317</v>
      </c>
      <c r="B1165" t="s">
        <v>4312</v>
      </c>
      <c r="C1165" t="s">
        <v>4318</v>
      </c>
      <c r="E1165" t="s">
        <v>4319</v>
      </c>
      <c r="F1165">
        <v>7</v>
      </c>
      <c r="G1165">
        <v>28</v>
      </c>
      <c r="H1165">
        <v>1873</v>
      </c>
      <c r="I1165">
        <v>7</v>
      </c>
      <c r="J1165">
        <v>30</v>
      </c>
      <c r="K1165">
        <v>1964</v>
      </c>
      <c r="L1165" t="s">
        <v>4320</v>
      </c>
      <c r="N1165" t="s">
        <v>4321</v>
      </c>
      <c r="O1165" t="s">
        <v>1282</v>
      </c>
    </row>
    <row r="1166" spans="1:15" ht="12.75">
      <c r="A1166">
        <v>22775316</v>
      </c>
      <c r="B1166" t="s">
        <v>4312</v>
      </c>
      <c r="C1166" t="s">
        <v>4322</v>
      </c>
      <c r="F1166">
        <v>10</v>
      </c>
      <c r="G1166">
        <v>22</v>
      </c>
      <c r="H1166">
        <v>1869</v>
      </c>
      <c r="I1166">
        <v>4</v>
      </c>
      <c r="J1166">
        <v>10</v>
      </c>
      <c r="K1166">
        <v>1949</v>
      </c>
      <c r="L1166" t="s">
        <v>4323</v>
      </c>
      <c r="N1166" t="s">
        <v>4324</v>
      </c>
      <c r="O1166" t="s">
        <v>1282</v>
      </c>
    </row>
    <row r="1167" spans="1:15" ht="12.75">
      <c r="A1167">
        <v>22775320</v>
      </c>
      <c r="B1167" t="s">
        <v>4312</v>
      </c>
      <c r="C1167" t="s">
        <v>1370</v>
      </c>
      <c r="H1167">
        <v>1912</v>
      </c>
      <c r="I1167">
        <v>4</v>
      </c>
      <c r="J1167">
        <v>9</v>
      </c>
      <c r="K1167">
        <v>1997</v>
      </c>
      <c r="L1167" t="s">
        <v>4325</v>
      </c>
      <c r="N1167" t="s">
        <v>4326</v>
      </c>
      <c r="O1167" t="s">
        <v>1282</v>
      </c>
    </row>
    <row r="1168" spans="1:15" ht="12.75">
      <c r="A1168">
        <v>22775322</v>
      </c>
      <c r="B1168" t="s">
        <v>4327</v>
      </c>
      <c r="C1168" t="s">
        <v>4328</v>
      </c>
      <c r="F1168">
        <v>11</v>
      </c>
      <c r="G1168">
        <v>17</v>
      </c>
      <c r="H1168">
        <v>1932</v>
      </c>
      <c r="I1168">
        <v>11</v>
      </c>
      <c r="J1168">
        <v>18</v>
      </c>
      <c r="K1168">
        <v>1932</v>
      </c>
      <c r="L1168" t="s">
        <v>4329</v>
      </c>
      <c r="N1168" t="s">
        <v>4330</v>
      </c>
      <c r="O1168" t="s">
        <v>1282</v>
      </c>
    </row>
    <row r="1169" spans="1:15" ht="12.75">
      <c r="A1169">
        <v>22775323</v>
      </c>
      <c r="B1169" t="s">
        <v>4327</v>
      </c>
      <c r="C1169" t="s">
        <v>4331</v>
      </c>
      <c r="F1169">
        <v>7</v>
      </c>
      <c r="G1169">
        <v>31</v>
      </c>
      <c r="H1169">
        <v>1897</v>
      </c>
      <c r="I1169">
        <v>12</v>
      </c>
      <c r="J1169">
        <v>12</v>
      </c>
      <c r="K1169">
        <v>1971</v>
      </c>
      <c r="L1169" t="s">
        <v>4332</v>
      </c>
      <c r="N1169" t="s">
        <v>4333</v>
      </c>
      <c r="O1169" t="s">
        <v>1282</v>
      </c>
    </row>
    <row r="1170" spans="1:15" ht="12.75">
      <c r="A1170">
        <v>23151956</v>
      </c>
      <c r="B1170" t="s">
        <v>4327</v>
      </c>
      <c r="C1170" t="s">
        <v>1504</v>
      </c>
      <c r="D1170" t="s">
        <v>1479</v>
      </c>
      <c r="F1170">
        <v>9</v>
      </c>
      <c r="G1170">
        <v>22</v>
      </c>
      <c r="H1170">
        <v>1870</v>
      </c>
      <c r="I1170">
        <v>1</v>
      </c>
      <c r="J1170">
        <v>24</v>
      </c>
      <c r="K1170">
        <v>1936</v>
      </c>
      <c r="L1170" t="s">
        <v>4334</v>
      </c>
      <c r="N1170" t="s">
        <v>4335</v>
      </c>
      <c r="O1170" t="s">
        <v>1282</v>
      </c>
    </row>
    <row r="1171" spans="1:15" ht="12.75">
      <c r="A1171">
        <v>22775321</v>
      </c>
      <c r="B1171" t="s">
        <v>4327</v>
      </c>
      <c r="C1171" t="s">
        <v>4336</v>
      </c>
      <c r="F1171">
        <v>8</v>
      </c>
      <c r="G1171">
        <v>2</v>
      </c>
      <c r="H1171">
        <v>1896</v>
      </c>
      <c r="I1171">
        <v>10</v>
      </c>
      <c r="J1171">
        <v>23</v>
      </c>
      <c r="K1171">
        <v>1967</v>
      </c>
      <c r="L1171" t="s">
        <v>4337</v>
      </c>
      <c r="M1171" t="s">
        <v>4338</v>
      </c>
      <c r="N1171" t="s">
        <v>4339</v>
      </c>
      <c r="O1171" t="s">
        <v>1282</v>
      </c>
    </row>
    <row r="1172" spans="1:15" ht="12.75">
      <c r="A1172">
        <v>22775324</v>
      </c>
      <c r="B1172" t="s">
        <v>4340</v>
      </c>
      <c r="C1172" t="s">
        <v>4341</v>
      </c>
      <c r="H1172">
        <v>1896</v>
      </c>
      <c r="I1172">
        <v>3</v>
      </c>
      <c r="J1172">
        <v>22</v>
      </c>
      <c r="K1172">
        <v>1976</v>
      </c>
      <c r="L1172" t="s">
        <v>4342</v>
      </c>
      <c r="N1172" t="s">
        <v>4343</v>
      </c>
      <c r="O1172" t="s">
        <v>1282</v>
      </c>
    </row>
    <row r="1173" spans="1:15" ht="12.75">
      <c r="A1173">
        <v>22775328</v>
      </c>
      <c r="B1173" t="s">
        <v>3014</v>
      </c>
      <c r="C1173" t="s">
        <v>4344</v>
      </c>
      <c r="E1173" t="s">
        <v>4345</v>
      </c>
      <c r="F1173">
        <v>10</v>
      </c>
      <c r="G1173">
        <v>4</v>
      </c>
      <c r="H1173">
        <v>1872</v>
      </c>
      <c r="I1173">
        <v>3</v>
      </c>
      <c r="J1173">
        <v>23</v>
      </c>
      <c r="K1173">
        <v>1955</v>
      </c>
      <c r="L1173" t="s">
        <v>4346</v>
      </c>
      <c r="N1173" t="s">
        <v>4347</v>
      </c>
      <c r="O1173" t="s">
        <v>1282</v>
      </c>
    </row>
    <row r="1174" spans="1:15" ht="12.75">
      <c r="A1174">
        <v>22775325</v>
      </c>
      <c r="B1174" t="s">
        <v>3014</v>
      </c>
      <c r="C1174" t="s">
        <v>4348</v>
      </c>
      <c r="H1174">
        <v>1906</v>
      </c>
      <c r="I1174">
        <v>7</v>
      </c>
      <c r="J1174">
        <v>5</v>
      </c>
      <c r="K1174">
        <v>2001</v>
      </c>
      <c r="L1174" t="s">
        <v>4349</v>
      </c>
      <c r="N1174" t="e">
        <f>--died at NAPA,CA</f>
        <v>#NAME?</v>
      </c>
      <c r="O1174" t="s">
        <v>1282</v>
      </c>
    </row>
    <row r="1175" spans="1:15" ht="12.75">
      <c r="A1175">
        <v>22775327</v>
      </c>
      <c r="B1175" t="s">
        <v>3014</v>
      </c>
      <c r="C1175" t="s">
        <v>4350</v>
      </c>
      <c r="H1175">
        <v>1906</v>
      </c>
      <c r="I1175">
        <v>1</v>
      </c>
      <c r="J1175">
        <v>10</v>
      </c>
      <c r="K1175">
        <v>1985</v>
      </c>
      <c r="L1175" t="s">
        <v>4349</v>
      </c>
      <c r="N1175" t="s">
        <v>4351</v>
      </c>
      <c r="O1175" t="s">
        <v>1282</v>
      </c>
    </row>
    <row r="1176" spans="1:15" ht="12.75">
      <c r="A1176">
        <v>22775326</v>
      </c>
      <c r="B1176" t="s">
        <v>3014</v>
      </c>
      <c r="C1176" t="s">
        <v>4352</v>
      </c>
      <c r="F1176">
        <v>12</v>
      </c>
      <c r="G1176">
        <v>1</v>
      </c>
      <c r="H1176">
        <v>1860</v>
      </c>
      <c r="I1176">
        <v>11</v>
      </c>
      <c r="J1176">
        <v>18</v>
      </c>
      <c r="K1176">
        <v>1960</v>
      </c>
      <c r="L1176" t="s">
        <v>4353</v>
      </c>
      <c r="N1176" t="s">
        <v>4354</v>
      </c>
      <c r="O1176" t="s">
        <v>1282</v>
      </c>
    </row>
    <row r="1177" spans="1:15" ht="12.75">
      <c r="A1177">
        <v>22775329</v>
      </c>
      <c r="B1177" t="s">
        <v>4355</v>
      </c>
      <c r="C1177" t="s">
        <v>4356</v>
      </c>
      <c r="F1177">
        <v>5</v>
      </c>
      <c r="G1177">
        <v>16</v>
      </c>
      <c r="H1177">
        <v>1915</v>
      </c>
      <c r="I1177">
        <v>5</v>
      </c>
      <c r="J1177">
        <v>5</v>
      </c>
      <c r="K1177">
        <v>1978</v>
      </c>
      <c r="L1177" t="s">
        <v>4357</v>
      </c>
      <c r="M1177" t="s">
        <v>4358</v>
      </c>
      <c r="N1177" t="s">
        <v>4359</v>
      </c>
      <c r="O1177" t="s">
        <v>1282</v>
      </c>
    </row>
    <row r="1178" spans="1:15" ht="12.75">
      <c r="A1178">
        <v>22775331</v>
      </c>
      <c r="B1178" t="s">
        <v>4355</v>
      </c>
      <c r="C1178" t="s">
        <v>4360</v>
      </c>
      <c r="H1178">
        <v>1894</v>
      </c>
      <c r="I1178">
        <v>4</v>
      </c>
      <c r="J1178">
        <v>3</v>
      </c>
      <c r="K1178">
        <v>1973</v>
      </c>
      <c r="L1178" t="s">
        <v>4361</v>
      </c>
      <c r="N1178" t="s">
        <v>4362</v>
      </c>
      <c r="O1178" t="s">
        <v>1282</v>
      </c>
    </row>
    <row r="1179" spans="1:15" ht="12.75">
      <c r="A1179">
        <v>22775332</v>
      </c>
      <c r="B1179" t="s">
        <v>4355</v>
      </c>
      <c r="C1179" t="s">
        <v>4363</v>
      </c>
      <c r="H1179">
        <v>1901</v>
      </c>
      <c r="I1179">
        <v>2</v>
      </c>
      <c r="J1179">
        <v>29</v>
      </c>
      <c r="K1179">
        <v>1952</v>
      </c>
      <c r="L1179" t="s">
        <v>4364</v>
      </c>
      <c r="N1179" t="s">
        <v>4365</v>
      </c>
      <c r="O1179" t="s">
        <v>1282</v>
      </c>
    </row>
    <row r="1180" spans="1:15" ht="12.75">
      <c r="A1180">
        <v>22775330</v>
      </c>
      <c r="B1180" t="s">
        <v>4355</v>
      </c>
      <c r="C1180" t="s">
        <v>4366</v>
      </c>
      <c r="H1180">
        <v>1895</v>
      </c>
      <c r="I1180">
        <v>11</v>
      </c>
      <c r="J1180">
        <v>3</v>
      </c>
      <c r="K1180">
        <v>1976</v>
      </c>
      <c r="L1180" t="s">
        <v>4367</v>
      </c>
      <c r="N1180" t="s">
        <v>4368</v>
      </c>
      <c r="O1180" t="s">
        <v>1282</v>
      </c>
    </row>
    <row r="1181" spans="1:15" ht="12.75">
      <c r="A1181">
        <v>22775333</v>
      </c>
      <c r="B1181" t="s">
        <v>4369</v>
      </c>
      <c r="C1181" t="s">
        <v>3187</v>
      </c>
      <c r="L1181" t="s">
        <v>4370</v>
      </c>
      <c r="N1181" t="s">
        <v>1339</v>
      </c>
      <c r="O1181" t="s">
        <v>1272</v>
      </c>
    </row>
    <row r="1182" spans="1:15" ht="12.75">
      <c r="A1182">
        <v>22775334</v>
      </c>
      <c r="B1182" t="s">
        <v>4371</v>
      </c>
      <c r="C1182" t="s">
        <v>4372</v>
      </c>
      <c r="D1182" t="s">
        <v>50</v>
      </c>
      <c r="F1182">
        <v>9</v>
      </c>
      <c r="G1182">
        <v>22</v>
      </c>
      <c r="H1182">
        <v>1915</v>
      </c>
      <c r="I1182">
        <v>8</v>
      </c>
      <c r="J1182">
        <v>19</v>
      </c>
      <c r="K1182">
        <v>1991</v>
      </c>
      <c r="L1182" t="s">
        <v>4373</v>
      </c>
      <c r="N1182" t="s">
        <v>4374</v>
      </c>
      <c r="O1182" t="s">
        <v>1282</v>
      </c>
    </row>
    <row r="1183" spans="1:15" ht="12.75">
      <c r="A1183">
        <v>22775335</v>
      </c>
      <c r="B1183" t="s">
        <v>4375</v>
      </c>
      <c r="C1183" t="s">
        <v>4376</v>
      </c>
      <c r="I1183">
        <v>2</v>
      </c>
      <c r="J1183">
        <v>17</v>
      </c>
      <c r="K1183">
        <v>1879</v>
      </c>
      <c r="L1183" t="s">
        <v>4377</v>
      </c>
      <c r="N1183" t="s">
        <v>4378</v>
      </c>
      <c r="O1183" t="s">
        <v>1272</v>
      </c>
    </row>
    <row r="1184" spans="1:15" ht="12.75">
      <c r="A1184">
        <v>29553160</v>
      </c>
      <c r="B1184" t="s">
        <v>4375</v>
      </c>
      <c r="C1184" t="s">
        <v>190</v>
      </c>
      <c r="M1184" t="s">
        <v>4379</v>
      </c>
      <c r="N1184" t="s">
        <v>1793</v>
      </c>
      <c r="O1184" t="s">
        <v>1282</v>
      </c>
    </row>
    <row r="1185" spans="1:15" ht="12.75">
      <c r="A1185">
        <v>29611141</v>
      </c>
      <c r="B1185" t="s">
        <v>4375</v>
      </c>
      <c r="C1185" t="s">
        <v>1749</v>
      </c>
      <c r="D1185" t="s">
        <v>1441</v>
      </c>
      <c r="I1185">
        <v>5</v>
      </c>
      <c r="K1185">
        <v>1871</v>
      </c>
      <c r="O1185" t="s">
        <v>1282</v>
      </c>
    </row>
    <row r="1186" spans="1:15" ht="12.75">
      <c r="A1186">
        <v>23151957</v>
      </c>
      <c r="B1186" t="s">
        <v>4380</v>
      </c>
      <c r="C1186" t="s">
        <v>4381</v>
      </c>
      <c r="H1186">
        <v>1916</v>
      </c>
      <c r="I1186">
        <v>10</v>
      </c>
      <c r="J1186">
        <v>21</v>
      </c>
      <c r="K1186">
        <v>2004</v>
      </c>
      <c r="L1186" t="s">
        <v>4382</v>
      </c>
      <c r="N1186" t="s">
        <v>1027</v>
      </c>
      <c r="O1186" t="s">
        <v>1282</v>
      </c>
    </row>
    <row r="1187" spans="1:15" ht="12.75">
      <c r="A1187">
        <v>23151958</v>
      </c>
      <c r="B1187" t="s">
        <v>4380</v>
      </c>
      <c r="C1187" t="s">
        <v>1528</v>
      </c>
      <c r="E1187" t="s">
        <v>4383</v>
      </c>
      <c r="F1187">
        <v>5</v>
      </c>
      <c r="G1187">
        <v>29</v>
      </c>
      <c r="H1187">
        <v>1918</v>
      </c>
      <c r="I1187">
        <v>2</v>
      </c>
      <c r="J1187">
        <v>25</v>
      </c>
      <c r="K1187">
        <v>2005</v>
      </c>
      <c r="L1187" t="s">
        <v>4382</v>
      </c>
      <c r="N1187" t="s">
        <v>2081</v>
      </c>
      <c r="O1187" t="s">
        <v>1282</v>
      </c>
    </row>
    <row r="1188" spans="1:15" ht="12.75">
      <c r="A1188">
        <v>22775336</v>
      </c>
      <c r="B1188" t="s">
        <v>4384</v>
      </c>
      <c r="C1188" t="s">
        <v>4385</v>
      </c>
      <c r="I1188">
        <v>7</v>
      </c>
      <c r="J1188">
        <v>2</v>
      </c>
      <c r="K1188">
        <v>1979</v>
      </c>
      <c r="L1188" t="s">
        <v>4386</v>
      </c>
      <c r="N1188" t="e">
        <f>--died at CITRUS COUNTY</f>
        <v>#NAME?</v>
      </c>
      <c r="O1188" t="s">
        <v>1272</v>
      </c>
    </row>
    <row r="1189" spans="1:15" ht="12.75">
      <c r="A1189">
        <v>22775338</v>
      </c>
      <c r="B1189" t="s">
        <v>4387</v>
      </c>
      <c r="C1189" t="s">
        <v>4388</v>
      </c>
      <c r="H1189">
        <v>1899</v>
      </c>
      <c r="I1189">
        <v>2</v>
      </c>
      <c r="J1189">
        <v>14</v>
      </c>
      <c r="K1189">
        <v>1991</v>
      </c>
      <c r="L1189" t="s">
        <v>4389</v>
      </c>
      <c r="N1189" t="s">
        <v>4390</v>
      </c>
      <c r="O1189" t="s">
        <v>1282</v>
      </c>
    </row>
    <row r="1190" spans="1:15" ht="12.75">
      <c r="A1190">
        <v>22775337</v>
      </c>
      <c r="B1190" t="s">
        <v>4387</v>
      </c>
      <c r="C1190" t="s">
        <v>1467</v>
      </c>
      <c r="H1190">
        <v>1902</v>
      </c>
      <c r="I1190">
        <v>3</v>
      </c>
      <c r="J1190">
        <v>30</v>
      </c>
      <c r="K1190">
        <v>1983</v>
      </c>
      <c r="L1190" t="s">
        <v>4389</v>
      </c>
      <c r="N1190" t="s">
        <v>4391</v>
      </c>
      <c r="O1190" t="s">
        <v>1282</v>
      </c>
    </row>
    <row r="1191" spans="1:15" ht="12.75">
      <c r="A1191">
        <v>22775341</v>
      </c>
      <c r="B1191" t="s">
        <v>4392</v>
      </c>
      <c r="C1191" t="s">
        <v>1823</v>
      </c>
      <c r="E1191" t="s">
        <v>4393</v>
      </c>
      <c r="F1191">
        <v>9</v>
      </c>
      <c r="G1191">
        <v>22</v>
      </c>
      <c r="H1191">
        <v>1879</v>
      </c>
      <c r="I1191">
        <v>6</v>
      </c>
      <c r="J1191">
        <v>18</v>
      </c>
      <c r="K1191">
        <v>1953</v>
      </c>
      <c r="L1191" t="s">
        <v>4394</v>
      </c>
      <c r="N1191" t="s">
        <v>4395</v>
      </c>
      <c r="O1191" t="s">
        <v>1282</v>
      </c>
    </row>
    <row r="1192" spans="1:15" ht="12.75">
      <c r="A1192">
        <v>22775342</v>
      </c>
      <c r="B1192" t="s">
        <v>4392</v>
      </c>
      <c r="C1192" t="s">
        <v>1862</v>
      </c>
      <c r="D1192" t="s">
        <v>1419</v>
      </c>
      <c r="F1192">
        <v>10</v>
      </c>
      <c r="G1192">
        <v>2</v>
      </c>
      <c r="H1192">
        <v>1919</v>
      </c>
      <c r="I1192">
        <v>6</v>
      </c>
      <c r="J1192">
        <v>17</v>
      </c>
      <c r="K1192">
        <v>1998</v>
      </c>
      <c r="L1192" t="s">
        <v>4396</v>
      </c>
      <c r="N1192" t="s">
        <v>4397</v>
      </c>
      <c r="O1192" t="s">
        <v>1282</v>
      </c>
    </row>
    <row r="1193" spans="1:15" ht="12.75">
      <c r="A1193">
        <v>22775339</v>
      </c>
      <c r="B1193" t="s">
        <v>4392</v>
      </c>
      <c r="C1193" t="s">
        <v>1478</v>
      </c>
      <c r="D1193" t="s">
        <v>1556</v>
      </c>
      <c r="F1193">
        <v>3</v>
      </c>
      <c r="G1193">
        <v>28</v>
      </c>
      <c r="H1193">
        <v>1918</v>
      </c>
      <c r="I1193">
        <v>3</v>
      </c>
      <c r="J1193">
        <v>9</v>
      </c>
      <c r="K1193">
        <v>1990</v>
      </c>
      <c r="L1193" t="s">
        <v>4398</v>
      </c>
      <c r="M1193" t="s">
        <v>4399</v>
      </c>
      <c r="N1193" t="s">
        <v>4400</v>
      </c>
      <c r="O1193" t="s">
        <v>1282</v>
      </c>
    </row>
    <row r="1194" spans="1:15" ht="12.75">
      <c r="A1194">
        <v>29422452</v>
      </c>
      <c r="B1194" t="s">
        <v>4392</v>
      </c>
      <c r="C1194" t="s">
        <v>210</v>
      </c>
      <c r="H1194">
        <v>1877</v>
      </c>
      <c r="K1194">
        <v>1975</v>
      </c>
      <c r="O1194" t="s">
        <v>1282</v>
      </c>
    </row>
    <row r="1195" spans="1:15" ht="12.75">
      <c r="A1195">
        <v>29422399</v>
      </c>
      <c r="B1195" t="s">
        <v>4392</v>
      </c>
      <c r="C1195" t="s">
        <v>4401</v>
      </c>
      <c r="D1195" t="s">
        <v>1764</v>
      </c>
      <c r="H1195">
        <v>1919</v>
      </c>
      <c r="K1195">
        <v>1920</v>
      </c>
      <c r="O1195" t="s">
        <v>1282</v>
      </c>
    </row>
    <row r="1196" spans="1:15" ht="12.75">
      <c r="A1196">
        <v>22775340</v>
      </c>
      <c r="B1196" t="s">
        <v>4392</v>
      </c>
      <c r="C1196" t="s">
        <v>2076</v>
      </c>
      <c r="H1196">
        <v>1881</v>
      </c>
      <c r="I1196">
        <v>6</v>
      </c>
      <c r="J1196">
        <v>30</v>
      </c>
      <c r="K1196">
        <v>1958</v>
      </c>
      <c r="L1196" t="s">
        <v>4402</v>
      </c>
      <c r="N1196" t="s">
        <v>4403</v>
      </c>
      <c r="O1196" t="s">
        <v>1282</v>
      </c>
    </row>
    <row r="1197" spans="1:15" ht="12.75">
      <c r="A1197">
        <v>29422462</v>
      </c>
      <c r="B1197" t="s">
        <v>4392</v>
      </c>
      <c r="C1197" t="s">
        <v>4404</v>
      </c>
      <c r="H1197">
        <v>1879</v>
      </c>
      <c r="K1197">
        <v>1970</v>
      </c>
      <c r="O1197" t="s">
        <v>1282</v>
      </c>
    </row>
    <row r="1198" spans="1:15" ht="12.75">
      <c r="A1198">
        <v>22775343</v>
      </c>
      <c r="B1198" t="s">
        <v>4405</v>
      </c>
      <c r="C1198" t="s">
        <v>1528</v>
      </c>
      <c r="I1198">
        <v>11</v>
      </c>
      <c r="J1198">
        <v>6</v>
      </c>
      <c r="K1198">
        <v>1883</v>
      </c>
      <c r="L1198" t="s">
        <v>4406</v>
      </c>
      <c r="N1198" t="s">
        <v>4407</v>
      </c>
      <c r="O1198" t="s">
        <v>1272</v>
      </c>
    </row>
    <row r="1199" spans="1:15" ht="12.75">
      <c r="A1199">
        <v>22775344</v>
      </c>
      <c r="B1199" t="s">
        <v>4408</v>
      </c>
      <c r="C1199" t="s">
        <v>3304</v>
      </c>
      <c r="H1199">
        <v>1914</v>
      </c>
      <c r="I1199">
        <v>6</v>
      </c>
      <c r="J1199">
        <v>7</v>
      </c>
      <c r="K1199">
        <v>2002</v>
      </c>
      <c r="L1199" t="s">
        <v>4409</v>
      </c>
      <c r="N1199" t="s">
        <v>4410</v>
      </c>
      <c r="O1199" t="s">
        <v>1282</v>
      </c>
    </row>
    <row r="1200" spans="1:15" ht="12.75">
      <c r="A1200">
        <v>22775345</v>
      </c>
      <c r="B1200" t="s">
        <v>4411</v>
      </c>
      <c r="C1200" t="s">
        <v>408</v>
      </c>
      <c r="H1200">
        <v>1919</v>
      </c>
      <c r="I1200">
        <v>6</v>
      </c>
      <c r="J1200">
        <v>5</v>
      </c>
      <c r="K1200">
        <v>1991</v>
      </c>
      <c r="L1200" t="s">
        <v>4412</v>
      </c>
      <c r="N1200" t="s">
        <v>4413</v>
      </c>
      <c r="O1200" t="s">
        <v>1282</v>
      </c>
    </row>
    <row r="1201" spans="1:15" ht="12.75">
      <c r="A1201">
        <v>29676361</v>
      </c>
      <c r="B1201" t="s">
        <v>4411</v>
      </c>
      <c r="C1201" t="s">
        <v>1593</v>
      </c>
      <c r="D1201" t="s">
        <v>1479</v>
      </c>
      <c r="H1201">
        <v>1919</v>
      </c>
      <c r="K1201">
        <v>1999</v>
      </c>
      <c r="O1201" t="s">
        <v>1282</v>
      </c>
    </row>
    <row r="1202" spans="1:15" ht="12.75">
      <c r="A1202">
        <v>22775348</v>
      </c>
      <c r="B1202" t="s">
        <v>4414</v>
      </c>
      <c r="C1202" t="s">
        <v>1407</v>
      </c>
      <c r="I1202">
        <v>2</v>
      </c>
      <c r="J1202">
        <v>18</v>
      </c>
      <c r="K1202">
        <v>1900</v>
      </c>
      <c r="L1202" t="s">
        <v>4415</v>
      </c>
      <c r="N1202" t="s">
        <v>4416</v>
      </c>
      <c r="O1202" t="s">
        <v>1272</v>
      </c>
    </row>
    <row r="1203" spans="1:15" ht="12.75">
      <c r="A1203">
        <v>22775347</v>
      </c>
      <c r="B1203" t="s">
        <v>4414</v>
      </c>
      <c r="C1203" t="s">
        <v>304</v>
      </c>
      <c r="I1203">
        <v>3</v>
      </c>
      <c r="J1203">
        <v>6</v>
      </c>
      <c r="K1203">
        <v>1892</v>
      </c>
      <c r="L1203" t="s">
        <v>4417</v>
      </c>
      <c r="N1203" t="s">
        <v>4418</v>
      </c>
      <c r="O1203" t="s">
        <v>1272</v>
      </c>
    </row>
    <row r="1204" spans="1:15" ht="12.75">
      <c r="A1204">
        <v>22775346</v>
      </c>
      <c r="B1204" t="s">
        <v>4414</v>
      </c>
      <c r="C1204" t="s">
        <v>214</v>
      </c>
      <c r="I1204">
        <v>10</v>
      </c>
      <c r="J1204">
        <v>25</v>
      </c>
      <c r="K1204">
        <v>1891</v>
      </c>
      <c r="L1204" t="s">
        <v>4419</v>
      </c>
      <c r="N1204" t="s">
        <v>4420</v>
      </c>
      <c r="O1204" t="s">
        <v>1272</v>
      </c>
    </row>
    <row r="1205" spans="1:15" ht="12.75">
      <c r="A1205">
        <v>22775349</v>
      </c>
      <c r="B1205" t="s">
        <v>4414</v>
      </c>
      <c r="C1205" t="s">
        <v>2061</v>
      </c>
      <c r="D1205" t="s">
        <v>1566</v>
      </c>
      <c r="F1205">
        <v>7</v>
      </c>
      <c r="G1205">
        <v>18</v>
      </c>
      <c r="H1205">
        <v>1855</v>
      </c>
      <c r="I1205">
        <v>3</v>
      </c>
      <c r="J1205">
        <v>20</v>
      </c>
      <c r="K1205">
        <v>1900</v>
      </c>
      <c r="L1205" t="s">
        <v>4421</v>
      </c>
      <c r="N1205" t="s">
        <v>4422</v>
      </c>
      <c r="O1205" t="s">
        <v>1282</v>
      </c>
    </row>
    <row r="1206" spans="1:15" ht="12.75">
      <c r="A1206">
        <v>28910194</v>
      </c>
      <c r="B1206" t="s">
        <v>4423</v>
      </c>
      <c r="C1206" t="s">
        <v>4424</v>
      </c>
      <c r="E1206" t="s">
        <v>4185</v>
      </c>
      <c r="F1206">
        <v>8</v>
      </c>
      <c r="G1206">
        <v>18</v>
      </c>
      <c r="H1206">
        <v>1930</v>
      </c>
      <c r="I1206">
        <v>6</v>
      </c>
      <c r="J1206">
        <v>17</v>
      </c>
      <c r="K1206">
        <v>2006</v>
      </c>
      <c r="O1206" t="s">
        <v>1282</v>
      </c>
    </row>
    <row r="1207" spans="1:15" ht="12.75">
      <c r="A1207">
        <v>22885658</v>
      </c>
      <c r="B1207" t="s">
        <v>3438</v>
      </c>
      <c r="C1207" t="s">
        <v>1376</v>
      </c>
      <c r="D1207" t="s">
        <v>4425</v>
      </c>
      <c r="F1207">
        <v>10</v>
      </c>
      <c r="G1207">
        <v>5</v>
      </c>
      <c r="H1207">
        <v>1863</v>
      </c>
      <c r="I1207">
        <v>2</v>
      </c>
      <c r="J1207">
        <v>9</v>
      </c>
      <c r="K1207">
        <v>1919</v>
      </c>
      <c r="O1207" t="s">
        <v>1282</v>
      </c>
    </row>
    <row r="1208" spans="1:15" ht="12.75">
      <c r="A1208">
        <v>28910219</v>
      </c>
      <c r="B1208" t="s">
        <v>3438</v>
      </c>
      <c r="C1208" t="s">
        <v>1376</v>
      </c>
      <c r="D1208" t="s">
        <v>182</v>
      </c>
      <c r="F1208">
        <v>4</v>
      </c>
      <c r="G1208">
        <v>21</v>
      </c>
      <c r="H1208">
        <v>1895</v>
      </c>
      <c r="I1208">
        <v>8</v>
      </c>
      <c r="J1208">
        <v>19</v>
      </c>
      <c r="K1208">
        <v>1959</v>
      </c>
      <c r="O1208" t="s">
        <v>1282</v>
      </c>
    </row>
    <row r="1209" spans="1:15" ht="12.75">
      <c r="A1209">
        <v>22775351</v>
      </c>
      <c r="B1209" t="s">
        <v>3438</v>
      </c>
      <c r="C1209" t="s">
        <v>4426</v>
      </c>
      <c r="E1209" t="s">
        <v>4425</v>
      </c>
      <c r="I1209">
        <v>8</v>
      </c>
      <c r="J1209">
        <v>8</v>
      </c>
      <c r="K1209">
        <v>1923</v>
      </c>
      <c r="L1209" t="s">
        <v>4427</v>
      </c>
      <c r="N1209" t="s">
        <v>4428</v>
      </c>
      <c r="O1209" t="s">
        <v>1272</v>
      </c>
    </row>
    <row r="1210" spans="1:15" ht="12.75">
      <c r="A1210">
        <v>24855003</v>
      </c>
      <c r="B1210" t="s">
        <v>3438</v>
      </c>
      <c r="C1210" t="s">
        <v>4429</v>
      </c>
      <c r="D1210" t="s">
        <v>1807</v>
      </c>
      <c r="F1210">
        <v>8</v>
      </c>
      <c r="G1210">
        <v>3</v>
      </c>
      <c r="H1210">
        <v>1868</v>
      </c>
      <c r="I1210">
        <v>8</v>
      </c>
      <c r="J1210">
        <v>27</v>
      </c>
      <c r="K1210">
        <v>1947</v>
      </c>
      <c r="O1210" t="s">
        <v>1282</v>
      </c>
    </row>
    <row r="1211" spans="1:15" ht="12.75">
      <c r="A1211">
        <v>22775352</v>
      </c>
      <c r="B1211" t="s">
        <v>3438</v>
      </c>
      <c r="C1211" t="s">
        <v>1545</v>
      </c>
      <c r="H1211">
        <v>1832</v>
      </c>
      <c r="I1211">
        <v>11</v>
      </c>
      <c r="J1211">
        <v>10</v>
      </c>
      <c r="K1211">
        <v>1897</v>
      </c>
      <c r="L1211" t="s">
        <v>4430</v>
      </c>
      <c r="N1211" t="s">
        <v>4431</v>
      </c>
      <c r="O1211" t="s">
        <v>1282</v>
      </c>
    </row>
    <row r="1212" spans="1:15" ht="12.75">
      <c r="A1212">
        <v>22775354</v>
      </c>
      <c r="B1212" t="s">
        <v>4432</v>
      </c>
      <c r="C1212" t="s">
        <v>4433</v>
      </c>
      <c r="I1212">
        <v>3</v>
      </c>
      <c r="J1212">
        <v>6</v>
      </c>
      <c r="K1212">
        <v>1868</v>
      </c>
      <c r="L1212" t="s">
        <v>4434</v>
      </c>
      <c r="N1212" t="e">
        <f>--died at DOUGLAS</f>
        <v>#NAME?</v>
      </c>
      <c r="O1212" t="s">
        <v>1272</v>
      </c>
    </row>
    <row r="1213" spans="1:15" ht="12.75">
      <c r="A1213">
        <v>22775356</v>
      </c>
      <c r="B1213" t="s">
        <v>4425</v>
      </c>
      <c r="C1213" t="s">
        <v>1376</v>
      </c>
      <c r="H1213">
        <v>1809</v>
      </c>
      <c r="I1213">
        <v>6</v>
      </c>
      <c r="J1213">
        <v>19</v>
      </c>
      <c r="K1213">
        <v>1878</v>
      </c>
      <c r="L1213" t="s">
        <v>4435</v>
      </c>
      <c r="N1213" t="s">
        <v>4436</v>
      </c>
      <c r="O1213" t="s">
        <v>1282</v>
      </c>
    </row>
    <row r="1214" spans="1:15" ht="12.75">
      <c r="A1214">
        <v>22775359</v>
      </c>
      <c r="B1214" t="s">
        <v>4425</v>
      </c>
      <c r="C1214" t="s">
        <v>4437</v>
      </c>
      <c r="I1214">
        <v>11</v>
      </c>
      <c r="J1214">
        <v>12</v>
      </c>
      <c r="K1214">
        <v>1912</v>
      </c>
      <c r="L1214" t="s">
        <v>4438</v>
      </c>
      <c r="N1214" t="s">
        <v>4439</v>
      </c>
      <c r="O1214" t="s">
        <v>1272</v>
      </c>
    </row>
    <row r="1215" spans="1:15" ht="12.75">
      <c r="A1215">
        <v>22775355</v>
      </c>
      <c r="B1215" t="s">
        <v>4425</v>
      </c>
      <c r="C1215" t="s">
        <v>2850</v>
      </c>
      <c r="E1215" t="s">
        <v>4440</v>
      </c>
      <c r="F1215">
        <v>4</v>
      </c>
      <c r="G1215">
        <v>14</v>
      </c>
      <c r="H1215">
        <v>1818</v>
      </c>
      <c r="I1215">
        <v>12</v>
      </c>
      <c r="J1215">
        <v>4</v>
      </c>
      <c r="K1215">
        <v>1911</v>
      </c>
      <c r="L1215" t="s">
        <v>4441</v>
      </c>
      <c r="N1215" t="s">
        <v>4442</v>
      </c>
      <c r="O1215" t="s">
        <v>1282</v>
      </c>
    </row>
    <row r="1216" spans="1:15" ht="12.75">
      <c r="A1216">
        <v>22775364</v>
      </c>
      <c r="B1216" t="s">
        <v>801</v>
      </c>
      <c r="C1216" t="s">
        <v>43</v>
      </c>
      <c r="I1216">
        <v>4</v>
      </c>
      <c r="J1216">
        <v>15</v>
      </c>
      <c r="K1216">
        <v>1947</v>
      </c>
      <c r="L1216" t="s">
        <v>4443</v>
      </c>
      <c r="N1216" t="s">
        <v>233</v>
      </c>
      <c r="O1216" t="s">
        <v>1272</v>
      </c>
    </row>
    <row r="1217" spans="1:15" ht="12.75">
      <c r="A1217">
        <v>22775360</v>
      </c>
      <c r="B1217" t="s">
        <v>801</v>
      </c>
      <c r="C1217" t="s">
        <v>1407</v>
      </c>
      <c r="I1217">
        <v>3</v>
      </c>
      <c r="J1217">
        <v>25</v>
      </c>
      <c r="K1217">
        <v>1929</v>
      </c>
      <c r="L1217" t="s">
        <v>4444</v>
      </c>
      <c r="N1217" t="s">
        <v>4445</v>
      </c>
      <c r="O1217" t="s">
        <v>1272</v>
      </c>
    </row>
    <row r="1218" spans="1:15" ht="12.75">
      <c r="A1218">
        <v>22775366</v>
      </c>
      <c r="B1218" t="s">
        <v>801</v>
      </c>
      <c r="C1218" t="s">
        <v>4446</v>
      </c>
      <c r="I1218">
        <v>3</v>
      </c>
      <c r="J1218">
        <v>16</v>
      </c>
      <c r="K1218">
        <v>1904</v>
      </c>
      <c r="L1218" t="s">
        <v>4447</v>
      </c>
      <c r="N1218" t="s">
        <v>4448</v>
      </c>
      <c r="O1218" t="s">
        <v>1272</v>
      </c>
    </row>
    <row r="1219" spans="1:15" ht="12.75">
      <c r="A1219">
        <v>22775367</v>
      </c>
      <c r="B1219" t="s">
        <v>801</v>
      </c>
      <c r="C1219" t="s">
        <v>4449</v>
      </c>
      <c r="H1219">
        <v>1874</v>
      </c>
      <c r="I1219">
        <v>1</v>
      </c>
      <c r="J1219">
        <v>5</v>
      </c>
      <c r="K1219">
        <v>1892</v>
      </c>
      <c r="L1219" t="s">
        <v>4450</v>
      </c>
      <c r="N1219" t="s">
        <v>4451</v>
      </c>
      <c r="O1219" t="s">
        <v>1282</v>
      </c>
    </row>
    <row r="1220" spans="1:15" ht="12.75">
      <c r="A1220">
        <v>22775363</v>
      </c>
      <c r="B1220" t="s">
        <v>801</v>
      </c>
      <c r="C1220" t="s">
        <v>3398</v>
      </c>
      <c r="E1220" t="s">
        <v>4452</v>
      </c>
      <c r="H1220">
        <v>1888</v>
      </c>
      <c r="I1220">
        <v>1</v>
      </c>
      <c r="J1220">
        <v>21</v>
      </c>
      <c r="K1220">
        <v>1971</v>
      </c>
      <c r="L1220" t="s">
        <v>4453</v>
      </c>
      <c r="N1220" t="s">
        <v>4454</v>
      </c>
      <c r="O1220" t="s">
        <v>1272</v>
      </c>
    </row>
    <row r="1221" spans="1:15" ht="12.75">
      <c r="A1221">
        <v>22775362</v>
      </c>
      <c r="B1221" t="s">
        <v>801</v>
      </c>
      <c r="C1221" t="s">
        <v>4455</v>
      </c>
      <c r="H1221">
        <v>1891</v>
      </c>
      <c r="I1221">
        <v>4</v>
      </c>
      <c r="J1221">
        <v>11</v>
      </c>
      <c r="K1221">
        <v>1971</v>
      </c>
      <c r="L1221" t="s">
        <v>4456</v>
      </c>
      <c r="N1221" t="s">
        <v>4457</v>
      </c>
      <c r="O1221" t="s">
        <v>1282</v>
      </c>
    </row>
    <row r="1222" spans="1:15" ht="12.75">
      <c r="A1222">
        <v>22775361</v>
      </c>
      <c r="B1222" t="s">
        <v>801</v>
      </c>
      <c r="C1222" t="s">
        <v>4458</v>
      </c>
      <c r="I1222">
        <v>2</v>
      </c>
      <c r="J1222">
        <v>5</v>
      </c>
      <c r="K1222">
        <v>1961</v>
      </c>
      <c r="L1222" t="s">
        <v>4459</v>
      </c>
      <c r="N1222" t="s">
        <v>4460</v>
      </c>
      <c r="O1222" t="s">
        <v>1272</v>
      </c>
    </row>
    <row r="1223" spans="1:15" ht="12.75">
      <c r="A1223">
        <v>22775365</v>
      </c>
      <c r="B1223" t="s">
        <v>801</v>
      </c>
      <c r="C1223" t="s">
        <v>1545</v>
      </c>
      <c r="I1223">
        <v>10</v>
      </c>
      <c r="J1223">
        <v>13</v>
      </c>
      <c r="K1223">
        <v>1943</v>
      </c>
      <c r="L1223" t="s">
        <v>4461</v>
      </c>
      <c r="N1223" t="s">
        <v>233</v>
      </c>
      <c r="O1223" t="s">
        <v>1272</v>
      </c>
    </row>
    <row r="1224" spans="1:15" ht="12.75">
      <c r="A1224">
        <v>22775369</v>
      </c>
      <c r="B1224" t="s">
        <v>4462</v>
      </c>
      <c r="C1224" t="s">
        <v>1401</v>
      </c>
      <c r="I1224">
        <v>10</v>
      </c>
      <c r="J1224">
        <v>25</v>
      </c>
      <c r="K1224">
        <v>1876</v>
      </c>
      <c r="L1224" t="s">
        <v>4463</v>
      </c>
      <c r="N1224" t="s">
        <v>4464</v>
      </c>
      <c r="O1224" t="s">
        <v>1272</v>
      </c>
    </row>
    <row r="1225" spans="1:15" ht="12.75">
      <c r="A1225">
        <v>29422196</v>
      </c>
      <c r="B1225" t="s">
        <v>4462</v>
      </c>
      <c r="C1225" t="s">
        <v>4465</v>
      </c>
      <c r="F1225">
        <v>10</v>
      </c>
      <c r="G1225">
        <v>2</v>
      </c>
      <c r="H1225">
        <v>1838</v>
      </c>
      <c r="I1225">
        <v>2</v>
      </c>
      <c r="J1225">
        <v>7</v>
      </c>
      <c r="K1225">
        <v>1861</v>
      </c>
      <c r="O1225" t="s">
        <v>1282</v>
      </c>
    </row>
    <row r="1226" spans="1:15" ht="12.75">
      <c r="A1226">
        <v>29422150</v>
      </c>
      <c r="B1226" t="s">
        <v>4462</v>
      </c>
      <c r="C1226" t="s">
        <v>1279</v>
      </c>
      <c r="D1226" t="s">
        <v>1782</v>
      </c>
      <c r="F1226">
        <v>5</v>
      </c>
      <c r="G1226">
        <v>10</v>
      </c>
      <c r="H1226">
        <v>1845</v>
      </c>
      <c r="I1226">
        <v>10</v>
      </c>
      <c r="J1226">
        <v>11</v>
      </c>
      <c r="K1226">
        <v>1865</v>
      </c>
      <c r="O1226" t="s">
        <v>1282</v>
      </c>
    </row>
    <row r="1227" spans="1:15" ht="12.75">
      <c r="A1227">
        <v>22775368</v>
      </c>
      <c r="B1227" t="s">
        <v>4462</v>
      </c>
      <c r="C1227" t="s">
        <v>4466</v>
      </c>
      <c r="F1227">
        <v>8</v>
      </c>
      <c r="G1227">
        <v>17</v>
      </c>
      <c r="H1227">
        <v>1810</v>
      </c>
      <c r="I1227">
        <v>9</v>
      </c>
      <c r="J1227">
        <v>11</v>
      </c>
      <c r="K1227">
        <v>1872</v>
      </c>
      <c r="L1227" t="s">
        <v>4467</v>
      </c>
      <c r="N1227" t="e">
        <f>--died at DOUGLAS,Twp record spells as Jared</f>
        <v>#NAME?</v>
      </c>
      <c r="O1227" t="s">
        <v>1282</v>
      </c>
    </row>
    <row r="1228" spans="1:15" ht="12.75">
      <c r="A1228">
        <v>22775372</v>
      </c>
      <c r="B1228" t="s">
        <v>4462</v>
      </c>
      <c r="C1228" t="s">
        <v>4466</v>
      </c>
      <c r="D1228" t="s">
        <v>182</v>
      </c>
      <c r="H1228">
        <v>1849</v>
      </c>
      <c r="I1228">
        <v>9</v>
      </c>
      <c r="J1228">
        <v>23</v>
      </c>
      <c r="K1228">
        <v>1929</v>
      </c>
      <c r="L1228" t="s">
        <v>4468</v>
      </c>
      <c r="N1228" t="s">
        <v>4469</v>
      </c>
      <c r="O1228" t="s">
        <v>1282</v>
      </c>
    </row>
    <row r="1229" spans="1:15" ht="12.75">
      <c r="A1229">
        <v>22775370</v>
      </c>
      <c r="B1229" t="s">
        <v>4462</v>
      </c>
      <c r="C1229" t="s">
        <v>108</v>
      </c>
      <c r="F1229">
        <v>7</v>
      </c>
      <c r="G1229">
        <v>25</v>
      </c>
      <c r="H1229">
        <v>1856</v>
      </c>
      <c r="I1229">
        <v>11</v>
      </c>
      <c r="J1229">
        <v>28</v>
      </c>
      <c r="K1229">
        <v>1890</v>
      </c>
      <c r="L1229" t="s">
        <v>4470</v>
      </c>
      <c r="N1229" t="s">
        <v>4471</v>
      </c>
      <c r="O1229" t="s">
        <v>1282</v>
      </c>
    </row>
    <row r="1230" spans="1:15" ht="12.75">
      <c r="A1230">
        <v>22775371</v>
      </c>
      <c r="B1230" t="s">
        <v>4462</v>
      </c>
      <c r="C1230" t="s">
        <v>1528</v>
      </c>
      <c r="D1230" t="s">
        <v>2674</v>
      </c>
      <c r="F1230">
        <v>5</v>
      </c>
      <c r="G1230">
        <v>4</v>
      </c>
      <c r="H1230">
        <v>1819</v>
      </c>
      <c r="I1230">
        <v>1</v>
      </c>
      <c r="J1230">
        <v>8</v>
      </c>
      <c r="K1230">
        <v>1903</v>
      </c>
      <c r="L1230" t="s">
        <v>4472</v>
      </c>
      <c r="N1230" t="s">
        <v>4473</v>
      </c>
      <c r="O1230" t="s">
        <v>1282</v>
      </c>
    </row>
    <row r="1231" spans="1:15" ht="12.75">
      <c r="A1231">
        <v>22775377</v>
      </c>
      <c r="B1231" t="s">
        <v>4474</v>
      </c>
      <c r="C1231" t="s">
        <v>567</v>
      </c>
      <c r="D1231" t="s">
        <v>1807</v>
      </c>
      <c r="E1231" t="s">
        <v>1706</v>
      </c>
      <c r="F1231">
        <v>4</v>
      </c>
      <c r="G1231">
        <v>7</v>
      </c>
      <c r="H1231">
        <v>1882</v>
      </c>
      <c r="I1231">
        <v>3</v>
      </c>
      <c r="J1231">
        <v>24</v>
      </c>
      <c r="K1231">
        <v>1964</v>
      </c>
      <c r="L1231" t="s">
        <v>4475</v>
      </c>
      <c r="N1231" t="s">
        <v>4476</v>
      </c>
      <c r="O1231" t="s">
        <v>1282</v>
      </c>
    </row>
    <row r="1232" spans="1:15" ht="12.75">
      <c r="A1232">
        <v>22775375</v>
      </c>
      <c r="B1232" t="s">
        <v>4474</v>
      </c>
      <c r="C1232" t="s">
        <v>2061</v>
      </c>
      <c r="F1232">
        <v>6</v>
      </c>
      <c r="G1232">
        <v>22</v>
      </c>
      <c r="H1232">
        <v>1870</v>
      </c>
      <c r="I1232">
        <v>12</v>
      </c>
      <c r="J1232">
        <v>20</v>
      </c>
      <c r="K1232">
        <v>1954</v>
      </c>
      <c r="L1232" t="s">
        <v>4477</v>
      </c>
      <c r="N1232" t="s">
        <v>4478</v>
      </c>
      <c r="O1232" t="s">
        <v>1282</v>
      </c>
    </row>
    <row r="1233" spans="1:15" ht="12.75">
      <c r="A1233">
        <v>22775376</v>
      </c>
      <c r="B1233" t="s">
        <v>4474</v>
      </c>
      <c r="C1233" t="s">
        <v>4479</v>
      </c>
      <c r="F1233">
        <v>9</v>
      </c>
      <c r="G1233">
        <v>14</v>
      </c>
      <c r="H1233">
        <v>1877</v>
      </c>
      <c r="I1233">
        <v>7</v>
      </c>
      <c r="J1233">
        <v>23</v>
      </c>
      <c r="K1233">
        <v>1961</v>
      </c>
      <c r="L1233" t="s">
        <v>4480</v>
      </c>
      <c r="N1233" t="s">
        <v>4481</v>
      </c>
      <c r="O1233" t="s">
        <v>1282</v>
      </c>
    </row>
    <row r="1234" spans="1:15" ht="12.75">
      <c r="A1234">
        <v>22775374</v>
      </c>
      <c r="B1234" t="s">
        <v>4474</v>
      </c>
      <c r="C1234" t="s">
        <v>4482</v>
      </c>
      <c r="E1234" t="s">
        <v>4483</v>
      </c>
      <c r="F1234">
        <v>4</v>
      </c>
      <c r="G1234">
        <v>11</v>
      </c>
      <c r="H1234">
        <v>1839</v>
      </c>
      <c r="I1234">
        <v>12</v>
      </c>
      <c r="J1234">
        <v>4</v>
      </c>
      <c r="K1234">
        <v>1921</v>
      </c>
      <c r="L1234" t="s">
        <v>4484</v>
      </c>
      <c r="N1234" t="s">
        <v>4485</v>
      </c>
      <c r="O1234" t="s">
        <v>1282</v>
      </c>
    </row>
    <row r="1235" spans="1:15" ht="12.75">
      <c r="A1235">
        <v>22775373</v>
      </c>
      <c r="B1235" t="s">
        <v>4474</v>
      </c>
      <c r="C1235" t="s">
        <v>4486</v>
      </c>
      <c r="F1235">
        <v>2</v>
      </c>
      <c r="G1235">
        <v>10</v>
      </c>
      <c r="H1235">
        <v>1827</v>
      </c>
      <c r="I1235">
        <v>3</v>
      </c>
      <c r="J1235">
        <v>27</v>
      </c>
      <c r="K1235">
        <v>1916</v>
      </c>
      <c r="L1235" t="s">
        <v>4484</v>
      </c>
      <c r="N1235" t="s">
        <v>4487</v>
      </c>
      <c r="O1235" t="s">
        <v>1282</v>
      </c>
    </row>
    <row r="1236" spans="1:15" ht="12.75">
      <c r="A1236">
        <v>22775378</v>
      </c>
      <c r="B1236" t="s">
        <v>4488</v>
      </c>
      <c r="C1236" t="s">
        <v>1407</v>
      </c>
      <c r="D1236" t="s">
        <v>1467</v>
      </c>
      <c r="F1236">
        <v>3</v>
      </c>
      <c r="G1236">
        <v>3</v>
      </c>
      <c r="H1236">
        <v>1931</v>
      </c>
      <c r="I1236">
        <v>10</v>
      </c>
      <c r="J1236">
        <v>9</v>
      </c>
      <c r="K1236">
        <v>1989</v>
      </c>
      <c r="L1236" t="s">
        <v>4489</v>
      </c>
      <c r="N1236" t="s">
        <v>4490</v>
      </c>
      <c r="O1236" t="s">
        <v>1282</v>
      </c>
    </row>
    <row r="1237" spans="1:15" ht="12.75">
      <c r="A1237">
        <v>28910350</v>
      </c>
      <c r="B1237" t="s">
        <v>4109</v>
      </c>
      <c r="C1237" t="s">
        <v>1865</v>
      </c>
      <c r="D1237" t="s">
        <v>3197</v>
      </c>
      <c r="F1237">
        <v>11</v>
      </c>
      <c r="G1237">
        <v>22</v>
      </c>
      <c r="H1237">
        <v>1919</v>
      </c>
      <c r="O1237" t="s">
        <v>1282</v>
      </c>
    </row>
    <row r="1238" spans="1:15" ht="12.75">
      <c r="A1238">
        <v>22775381</v>
      </c>
      <c r="B1238" t="s">
        <v>4109</v>
      </c>
      <c r="C1238" t="s">
        <v>4491</v>
      </c>
      <c r="I1238">
        <v>4</v>
      </c>
      <c r="J1238">
        <v>15</v>
      </c>
      <c r="K1238">
        <v>1908</v>
      </c>
      <c r="L1238" t="s">
        <v>4492</v>
      </c>
      <c r="N1238" t="s">
        <v>4493</v>
      </c>
      <c r="O1238" t="s">
        <v>1272</v>
      </c>
    </row>
    <row r="1239" spans="1:15" ht="12.75">
      <c r="A1239">
        <v>22775383</v>
      </c>
      <c r="B1239" t="s">
        <v>4109</v>
      </c>
      <c r="C1239" t="s">
        <v>3414</v>
      </c>
      <c r="D1239" t="s">
        <v>4494</v>
      </c>
      <c r="E1239" t="s">
        <v>4474</v>
      </c>
      <c r="F1239">
        <v>9</v>
      </c>
      <c r="G1239">
        <v>3</v>
      </c>
      <c r="H1239">
        <v>1879</v>
      </c>
      <c r="I1239">
        <v>7</v>
      </c>
      <c r="J1239">
        <v>21</v>
      </c>
      <c r="K1239">
        <v>1944</v>
      </c>
      <c r="L1239" t="s">
        <v>4495</v>
      </c>
      <c r="N1239" t="s">
        <v>4496</v>
      </c>
      <c r="O1239" t="s">
        <v>1282</v>
      </c>
    </row>
    <row r="1240" spans="1:15" ht="12.75">
      <c r="A1240">
        <v>22775382</v>
      </c>
      <c r="B1240" t="s">
        <v>4109</v>
      </c>
      <c r="C1240" t="s">
        <v>4497</v>
      </c>
      <c r="F1240">
        <v>12</v>
      </c>
      <c r="G1240">
        <v>25</v>
      </c>
      <c r="H1240">
        <v>1878</v>
      </c>
      <c r="I1240">
        <v>7</v>
      </c>
      <c r="J1240">
        <v>23</v>
      </c>
      <c r="K1240">
        <v>1965</v>
      </c>
      <c r="L1240" t="s">
        <v>4498</v>
      </c>
      <c r="N1240" t="s">
        <v>4499</v>
      </c>
      <c r="O1240" t="s">
        <v>1282</v>
      </c>
    </row>
    <row r="1241" spans="1:15" ht="12.75">
      <c r="A1241">
        <v>22775380</v>
      </c>
      <c r="B1241" t="s">
        <v>4109</v>
      </c>
      <c r="C1241" t="s">
        <v>1749</v>
      </c>
      <c r="D1241" t="s">
        <v>1566</v>
      </c>
      <c r="I1241">
        <v>8</v>
      </c>
      <c r="J1241">
        <v>31</v>
      </c>
      <c r="K1241">
        <v>1921</v>
      </c>
      <c r="L1241" t="s">
        <v>4500</v>
      </c>
      <c r="N1241" t="e">
        <f>-of CONCUSSION of BRAIN died at SAUGATUCK</f>
        <v>#NAME?</v>
      </c>
      <c r="O1241" t="s">
        <v>1282</v>
      </c>
    </row>
    <row r="1242" spans="1:15" ht="12.75">
      <c r="A1242">
        <v>22775384</v>
      </c>
      <c r="B1242" t="s">
        <v>4109</v>
      </c>
      <c r="C1242" t="s">
        <v>1749</v>
      </c>
      <c r="I1242">
        <v>1</v>
      </c>
      <c r="J1242">
        <v>21</v>
      </c>
      <c r="K1242">
        <v>1903</v>
      </c>
      <c r="L1242" t="s">
        <v>4501</v>
      </c>
      <c r="N1242" t="s">
        <v>4502</v>
      </c>
      <c r="O1242" t="s">
        <v>1272</v>
      </c>
    </row>
    <row r="1243" spans="1:15" ht="12.75">
      <c r="A1243">
        <v>22775379</v>
      </c>
      <c r="B1243" t="s">
        <v>4109</v>
      </c>
      <c r="C1243" t="s">
        <v>1528</v>
      </c>
      <c r="E1243" t="s">
        <v>4503</v>
      </c>
      <c r="F1243">
        <v>12</v>
      </c>
      <c r="G1243">
        <v>25</v>
      </c>
      <c r="H1243">
        <v>1842</v>
      </c>
      <c r="I1243">
        <v>4</v>
      </c>
      <c r="J1243">
        <v>20</v>
      </c>
      <c r="K1243">
        <v>1920</v>
      </c>
      <c r="L1243" t="s">
        <v>4504</v>
      </c>
      <c r="N1243" t="e">
        <f>--TOWNSHIP list does not show dates</f>
        <v>#NAME?</v>
      </c>
      <c r="O1243" t="s">
        <v>1272</v>
      </c>
    </row>
    <row r="1244" spans="1:15" ht="12.75">
      <c r="A1244">
        <v>28910340</v>
      </c>
      <c r="B1244" t="s">
        <v>4109</v>
      </c>
      <c r="C1244" t="s">
        <v>1370</v>
      </c>
      <c r="E1244" t="s">
        <v>4505</v>
      </c>
      <c r="F1244">
        <v>4</v>
      </c>
      <c r="G1244">
        <v>5</v>
      </c>
      <c r="H1244">
        <v>1921</v>
      </c>
      <c r="I1244">
        <v>3</v>
      </c>
      <c r="J1244">
        <v>6</v>
      </c>
      <c r="K1244">
        <v>1998</v>
      </c>
      <c r="O1244" t="s">
        <v>1282</v>
      </c>
    </row>
    <row r="1245" spans="1:15" ht="12.75">
      <c r="A1245">
        <v>22775385</v>
      </c>
      <c r="B1245" t="s">
        <v>4506</v>
      </c>
      <c r="C1245" t="s">
        <v>899</v>
      </c>
      <c r="D1245" t="s">
        <v>1807</v>
      </c>
      <c r="H1245">
        <v>1885</v>
      </c>
      <c r="I1245">
        <v>11</v>
      </c>
      <c r="J1245">
        <v>11</v>
      </c>
      <c r="K1245">
        <v>1934</v>
      </c>
      <c r="L1245" t="s">
        <v>4507</v>
      </c>
      <c r="N1245" t="s">
        <v>4508</v>
      </c>
      <c r="O1245" t="s">
        <v>1282</v>
      </c>
    </row>
    <row r="1246" spans="1:15" ht="12.75">
      <c r="A1246">
        <v>22775386</v>
      </c>
      <c r="B1246" t="s">
        <v>4509</v>
      </c>
      <c r="C1246" t="s">
        <v>4510</v>
      </c>
      <c r="H1246">
        <v>1886</v>
      </c>
      <c r="I1246">
        <v>6</v>
      </c>
      <c r="J1246">
        <v>27</v>
      </c>
      <c r="K1246">
        <v>1960</v>
      </c>
      <c r="L1246" t="s">
        <v>4511</v>
      </c>
      <c r="N1246" t="s">
        <v>4512</v>
      </c>
      <c r="O1246" t="s">
        <v>1282</v>
      </c>
    </row>
    <row r="1247" spans="1:15" ht="12.75">
      <c r="A1247">
        <v>29676380</v>
      </c>
      <c r="B1247" t="s">
        <v>1087</v>
      </c>
      <c r="C1247" t="s">
        <v>1401</v>
      </c>
      <c r="O1247" t="s">
        <v>1282</v>
      </c>
    </row>
    <row r="1248" spans="1:15" ht="12.75">
      <c r="A1248">
        <v>26950351</v>
      </c>
      <c r="B1248" t="s">
        <v>1087</v>
      </c>
      <c r="C1248" t="s">
        <v>1401</v>
      </c>
      <c r="F1248">
        <v>9</v>
      </c>
      <c r="G1248">
        <v>15</v>
      </c>
      <c r="H1248">
        <v>1869</v>
      </c>
      <c r="O1248" t="s">
        <v>1282</v>
      </c>
    </row>
    <row r="1249" spans="1:15" ht="12.75">
      <c r="A1249">
        <v>23151959</v>
      </c>
      <c r="B1249" t="s">
        <v>1087</v>
      </c>
      <c r="C1249" t="s">
        <v>4513</v>
      </c>
      <c r="I1249">
        <v>12</v>
      </c>
      <c r="J1249">
        <v>2</v>
      </c>
      <c r="K1249">
        <v>1950</v>
      </c>
      <c r="L1249" t="s">
        <v>4514</v>
      </c>
      <c r="N1249" t="s">
        <v>4515</v>
      </c>
      <c r="O1249" t="s">
        <v>1282</v>
      </c>
    </row>
    <row r="1250" spans="1:15" ht="12.75">
      <c r="A1250">
        <v>22775389</v>
      </c>
      <c r="B1250" t="s">
        <v>1087</v>
      </c>
      <c r="C1250" t="s">
        <v>4465</v>
      </c>
      <c r="I1250">
        <v>7</v>
      </c>
      <c r="J1250">
        <v>17</v>
      </c>
      <c r="K1250">
        <v>1868</v>
      </c>
      <c r="L1250" t="s">
        <v>4516</v>
      </c>
      <c r="N1250" t="e">
        <f>--died at DOUGLAS</f>
        <v>#NAME?</v>
      </c>
      <c r="O1250" t="s">
        <v>1272</v>
      </c>
    </row>
    <row r="1251" spans="1:15" ht="12.75">
      <c r="A1251">
        <v>23151960</v>
      </c>
      <c r="B1251" t="s">
        <v>1087</v>
      </c>
      <c r="C1251" t="s">
        <v>4517</v>
      </c>
      <c r="H1251">
        <v>1844</v>
      </c>
      <c r="I1251">
        <v>9</v>
      </c>
      <c r="J1251">
        <v>23</v>
      </c>
      <c r="K1251">
        <v>1930</v>
      </c>
      <c r="L1251" t="s">
        <v>4518</v>
      </c>
      <c r="N1251" t="s">
        <v>4519</v>
      </c>
      <c r="O1251" t="s">
        <v>1282</v>
      </c>
    </row>
    <row r="1252" spans="1:15" ht="12.75">
      <c r="A1252">
        <v>23151961</v>
      </c>
      <c r="B1252" t="s">
        <v>1087</v>
      </c>
      <c r="C1252" t="s">
        <v>181</v>
      </c>
      <c r="D1252" t="s">
        <v>1566</v>
      </c>
      <c r="E1252" t="s">
        <v>1305</v>
      </c>
      <c r="F1252">
        <v>1</v>
      </c>
      <c r="G1252">
        <v>10</v>
      </c>
      <c r="H1252">
        <v>1872</v>
      </c>
      <c r="I1252">
        <v>4</v>
      </c>
      <c r="J1252">
        <v>3</v>
      </c>
      <c r="K1252">
        <v>1920</v>
      </c>
      <c r="L1252" t="s">
        <v>4520</v>
      </c>
      <c r="O1252" t="s">
        <v>1282</v>
      </c>
    </row>
    <row r="1253" spans="1:15" ht="12.75">
      <c r="A1253">
        <v>22775387</v>
      </c>
      <c r="B1253" t="s">
        <v>1087</v>
      </c>
      <c r="C1253" t="s">
        <v>1996</v>
      </c>
      <c r="D1253" t="s">
        <v>1566</v>
      </c>
      <c r="F1253">
        <v>9</v>
      </c>
      <c r="G1253">
        <v>12</v>
      </c>
      <c r="H1253">
        <v>1914</v>
      </c>
      <c r="I1253">
        <v>7</v>
      </c>
      <c r="J1253">
        <v>28</v>
      </c>
      <c r="K1253">
        <v>1983</v>
      </c>
      <c r="L1253" t="s">
        <v>4521</v>
      </c>
      <c r="N1253" t="s">
        <v>4522</v>
      </c>
      <c r="O1253" t="s">
        <v>1282</v>
      </c>
    </row>
    <row r="1254" spans="1:15" ht="12.75">
      <c r="A1254">
        <v>22775390</v>
      </c>
      <c r="B1254" t="s">
        <v>1087</v>
      </c>
      <c r="C1254" t="s">
        <v>4523</v>
      </c>
      <c r="D1254" t="s">
        <v>1782</v>
      </c>
      <c r="F1254">
        <v>4</v>
      </c>
      <c r="G1254">
        <v>17</v>
      </c>
      <c r="H1254">
        <v>1883</v>
      </c>
      <c r="I1254">
        <v>8</v>
      </c>
      <c r="J1254">
        <v>8</v>
      </c>
      <c r="K1254">
        <v>1948</v>
      </c>
      <c r="L1254" t="s">
        <v>4524</v>
      </c>
      <c r="N1254" t="s">
        <v>4525</v>
      </c>
      <c r="O1254" t="s">
        <v>1282</v>
      </c>
    </row>
    <row r="1255" spans="1:15" ht="12.75">
      <c r="A1255">
        <v>22775391</v>
      </c>
      <c r="B1255" t="s">
        <v>1087</v>
      </c>
      <c r="C1255" t="s">
        <v>2883</v>
      </c>
      <c r="D1255" t="s">
        <v>1566</v>
      </c>
      <c r="H1255">
        <v>1884</v>
      </c>
      <c r="I1255">
        <v>1</v>
      </c>
      <c r="J1255">
        <v>11</v>
      </c>
      <c r="K1255">
        <v>1969</v>
      </c>
      <c r="L1255" t="s">
        <v>4526</v>
      </c>
      <c r="N1255" t="s">
        <v>4527</v>
      </c>
      <c r="O1255" t="s">
        <v>1282</v>
      </c>
    </row>
    <row r="1256" spans="1:15" ht="12.75">
      <c r="A1256">
        <v>22775392</v>
      </c>
      <c r="B1256" t="s">
        <v>1087</v>
      </c>
      <c r="C1256" t="s">
        <v>4528</v>
      </c>
      <c r="H1256">
        <v>1873</v>
      </c>
      <c r="I1256">
        <v>1</v>
      </c>
      <c r="J1256">
        <v>6</v>
      </c>
      <c r="K1256">
        <v>1930</v>
      </c>
      <c r="L1256" t="s">
        <v>4529</v>
      </c>
      <c r="N1256" t="s">
        <v>4530</v>
      </c>
      <c r="O1256" t="s">
        <v>1282</v>
      </c>
    </row>
    <row r="1257" spans="1:15" ht="12.75">
      <c r="A1257">
        <v>23151962</v>
      </c>
      <c r="B1257" t="s">
        <v>1087</v>
      </c>
      <c r="C1257" t="s">
        <v>1482</v>
      </c>
      <c r="E1257" t="s">
        <v>2987</v>
      </c>
      <c r="I1257">
        <v>6</v>
      </c>
      <c r="J1257">
        <v>20</v>
      </c>
      <c r="K1257">
        <v>1934</v>
      </c>
      <c r="L1257" t="s">
        <v>4531</v>
      </c>
      <c r="N1257" t="s">
        <v>4532</v>
      </c>
      <c r="O1257" t="s">
        <v>1282</v>
      </c>
    </row>
    <row r="1258" spans="1:15" ht="12.75">
      <c r="A1258">
        <v>22775397</v>
      </c>
      <c r="B1258" t="s">
        <v>1049</v>
      </c>
      <c r="C1258" t="s">
        <v>4533</v>
      </c>
      <c r="I1258">
        <v>4</v>
      </c>
      <c r="J1258">
        <v>11</v>
      </c>
      <c r="K1258">
        <v>1920</v>
      </c>
      <c r="L1258" t="s">
        <v>4534</v>
      </c>
      <c r="N1258" t="s">
        <v>4535</v>
      </c>
      <c r="O1258" t="s">
        <v>1272</v>
      </c>
    </row>
    <row r="1259" spans="1:15" ht="12.75">
      <c r="A1259">
        <v>22775393</v>
      </c>
      <c r="B1259" t="s">
        <v>1049</v>
      </c>
      <c r="C1259" t="s">
        <v>4536</v>
      </c>
      <c r="I1259">
        <v>3</v>
      </c>
      <c r="J1259">
        <v>26</v>
      </c>
      <c r="K1259">
        <v>1868</v>
      </c>
      <c r="L1259" t="s">
        <v>4537</v>
      </c>
      <c r="N1259" t="e">
        <f>--died at DOUGLAS</f>
        <v>#NAME?</v>
      </c>
      <c r="O1259" t="s">
        <v>1272</v>
      </c>
    </row>
    <row r="1260" spans="1:15" ht="12.75">
      <c r="A1260">
        <v>22775398</v>
      </c>
      <c r="B1260" t="s">
        <v>1049</v>
      </c>
      <c r="C1260" t="s">
        <v>4538</v>
      </c>
      <c r="F1260">
        <v>12</v>
      </c>
      <c r="G1260">
        <v>30</v>
      </c>
      <c r="H1260">
        <v>1843</v>
      </c>
      <c r="I1260">
        <v>11</v>
      </c>
      <c r="J1260">
        <v>9</v>
      </c>
      <c r="K1260">
        <v>1894</v>
      </c>
      <c r="L1260" t="s">
        <v>4539</v>
      </c>
      <c r="N1260" t="s">
        <v>4540</v>
      </c>
      <c r="O1260" t="s">
        <v>1282</v>
      </c>
    </row>
    <row r="1261" spans="1:15" ht="12.75">
      <c r="A1261">
        <v>22775394</v>
      </c>
      <c r="B1261" t="s">
        <v>1049</v>
      </c>
      <c r="C1261" t="s">
        <v>4541</v>
      </c>
      <c r="E1261" t="s">
        <v>4542</v>
      </c>
      <c r="F1261">
        <v>2</v>
      </c>
      <c r="G1261">
        <v>7</v>
      </c>
      <c r="H1261">
        <v>1811</v>
      </c>
      <c r="I1261">
        <v>3</v>
      </c>
      <c r="J1261">
        <v>7</v>
      </c>
      <c r="K1261">
        <v>1890</v>
      </c>
      <c r="L1261" t="s">
        <v>4543</v>
      </c>
      <c r="N1261" t="e">
        <f>--died at DOUGLAS</f>
        <v>#NAME?</v>
      </c>
      <c r="O1261" t="s">
        <v>1272</v>
      </c>
    </row>
    <row r="1262" spans="1:15" ht="12.75">
      <c r="A1262">
        <v>22775395</v>
      </c>
      <c r="B1262" t="s">
        <v>1049</v>
      </c>
      <c r="C1262" t="s">
        <v>1733</v>
      </c>
      <c r="D1262" t="s">
        <v>4544</v>
      </c>
      <c r="F1262">
        <v>1</v>
      </c>
      <c r="G1262">
        <v>4</v>
      </c>
      <c r="H1262">
        <v>1875</v>
      </c>
      <c r="I1262">
        <v>2</v>
      </c>
      <c r="J1262">
        <v>24</v>
      </c>
      <c r="K1262">
        <v>1908</v>
      </c>
      <c r="L1262" t="s">
        <v>4545</v>
      </c>
      <c r="N1262" t="s">
        <v>4546</v>
      </c>
      <c r="O1262" t="s">
        <v>1272</v>
      </c>
    </row>
    <row r="1263" spans="1:15" ht="12.75">
      <c r="A1263">
        <v>22775399</v>
      </c>
      <c r="B1263" t="s">
        <v>4547</v>
      </c>
      <c r="C1263" t="s">
        <v>4548</v>
      </c>
      <c r="I1263">
        <v>11</v>
      </c>
      <c r="J1263">
        <v>4</v>
      </c>
      <c r="K1263">
        <v>2001</v>
      </c>
      <c r="L1263" t="s">
        <v>4265</v>
      </c>
      <c r="N1263" t="s">
        <v>4549</v>
      </c>
      <c r="O1263" t="s">
        <v>1272</v>
      </c>
    </row>
    <row r="1264" spans="1:15" ht="12.75">
      <c r="A1264">
        <v>23151963</v>
      </c>
      <c r="B1264" t="s">
        <v>4550</v>
      </c>
      <c r="C1264" t="s">
        <v>434</v>
      </c>
      <c r="H1264">
        <v>1907</v>
      </c>
      <c r="I1264">
        <v>10</v>
      </c>
      <c r="J1264">
        <v>19</v>
      </c>
      <c r="K1264">
        <v>1975</v>
      </c>
      <c r="L1264" t="s">
        <v>4551</v>
      </c>
      <c r="N1264" t="s">
        <v>4552</v>
      </c>
      <c r="O1264" t="s">
        <v>1282</v>
      </c>
    </row>
    <row r="1265" spans="1:15" ht="12.75">
      <c r="A1265">
        <v>23151964</v>
      </c>
      <c r="B1265" t="s">
        <v>4550</v>
      </c>
      <c r="C1265" t="s">
        <v>4553</v>
      </c>
      <c r="E1265" t="s">
        <v>4165</v>
      </c>
      <c r="F1265">
        <v>7</v>
      </c>
      <c r="G1265">
        <v>13</v>
      </c>
      <c r="H1265">
        <v>1932</v>
      </c>
      <c r="I1265">
        <v>7</v>
      </c>
      <c r="J1265">
        <v>30</v>
      </c>
      <c r="K1265">
        <v>1993</v>
      </c>
      <c r="L1265" t="s">
        <v>4554</v>
      </c>
      <c r="N1265" t="s">
        <v>4555</v>
      </c>
      <c r="O1265" t="s">
        <v>1282</v>
      </c>
    </row>
    <row r="1266" spans="1:15" ht="12.75">
      <c r="A1266">
        <v>23151965</v>
      </c>
      <c r="B1266" t="s">
        <v>4550</v>
      </c>
      <c r="C1266" t="s">
        <v>112</v>
      </c>
      <c r="H1266">
        <v>1905</v>
      </c>
      <c r="I1266">
        <v>1</v>
      </c>
      <c r="J1266">
        <v>22</v>
      </c>
      <c r="K1266">
        <v>1980</v>
      </c>
      <c r="L1266" t="s">
        <v>4556</v>
      </c>
      <c r="N1266" t="s">
        <v>4557</v>
      </c>
      <c r="O1266" t="s">
        <v>1282</v>
      </c>
    </row>
    <row r="1267" spans="1:15" ht="12.75">
      <c r="A1267">
        <v>22775400</v>
      </c>
      <c r="B1267" t="s">
        <v>4550</v>
      </c>
      <c r="C1267" t="s">
        <v>227</v>
      </c>
      <c r="F1267">
        <v>6</v>
      </c>
      <c r="G1267">
        <v>27</v>
      </c>
      <c r="H1267">
        <v>1932</v>
      </c>
      <c r="L1267" t="s">
        <v>4558</v>
      </c>
      <c r="N1267" t="s">
        <v>1339</v>
      </c>
      <c r="O1267" t="s">
        <v>1282</v>
      </c>
    </row>
    <row r="1268" spans="1:15" ht="12.75">
      <c r="A1268">
        <v>22775408</v>
      </c>
      <c r="B1268" t="s">
        <v>4559</v>
      </c>
      <c r="C1268" t="s">
        <v>1346</v>
      </c>
      <c r="I1268">
        <v>6</v>
      </c>
      <c r="J1268">
        <v>19</v>
      </c>
      <c r="K1268">
        <v>1916</v>
      </c>
      <c r="L1268" t="s">
        <v>4560</v>
      </c>
      <c r="N1268" t="s">
        <v>4561</v>
      </c>
      <c r="O1268" t="s">
        <v>1272</v>
      </c>
    </row>
    <row r="1269" spans="1:15" ht="12.75">
      <c r="A1269">
        <v>22775407</v>
      </c>
      <c r="B1269" t="s">
        <v>4559</v>
      </c>
      <c r="C1269" t="s">
        <v>1504</v>
      </c>
      <c r="I1269">
        <v>9</v>
      </c>
      <c r="J1269">
        <v>15</v>
      </c>
      <c r="K1269">
        <v>1898</v>
      </c>
      <c r="L1269" t="s">
        <v>4562</v>
      </c>
      <c r="N1269" t="s">
        <v>4563</v>
      </c>
      <c r="O1269" t="s">
        <v>1272</v>
      </c>
    </row>
    <row r="1270" spans="1:15" ht="12.75">
      <c r="A1270">
        <v>22775406</v>
      </c>
      <c r="B1270" t="s">
        <v>4559</v>
      </c>
      <c r="C1270" t="s">
        <v>2061</v>
      </c>
      <c r="F1270">
        <v>8</v>
      </c>
      <c r="G1270">
        <v>24</v>
      </c>
      <c r="H1270">
        <v>1867</v>
      </c>
      <c r="I1270">
        <v>8</v>
      </c>
      <c r="J1270">
        <v>27</v>
      </c>
      <c r="K1270">
        <v>1903</v>
      </c>
      <c r="L1270" t="s">
        <v>4564</v>
      </c>
      <c r="N1270" t="e">
        <f>-of SUNSTROKE died at DOUGLAS</f>
        <v>#NAME?</v>
      </c>
      <c r="O1270" t="s">
        <v>1272</v>
      </c>
    </row>
    <row r="1271" spans="1:15" ht="12.75">
      <c r="A1271">
        <v>22775409</v>
      </c>
      <c r="B1271" t="s">
        <v>4559</v>
      </c>
      <c r="C1271" t="s">
        <v>1467</v>
      </c>
      <c r="F1271">
        <v>9</v>
      </c>
      <c r="G1271">
        <v>6</v>
      </c>
      <c r="H1271">
        <v>1861</v>
      </c>
      <c r="I1271">
        <v>4</v>
      </c>
      <c r="J1271">
        <v>25</v>
      </c>
      <c r="K1271">
        <v>1909</v>
      </c>
      <c r="L1271" t="s">
        <v>4565</v>
      </c>
      <c r="N1271" t="s">
        <v>4566</v>
      </c>
      <c r="O1271" t="s">
        <v>1272</v>
      </c>
    </row>
    <row r="1272" spans="1:15" ht="12.75">
      <c r="A1272">
        <v>22775410</v>
      </c>
      <c r="B1272" t="s">
        <v>4567</v>
      </c>
      <c r="C1272" t="s">
        <v>1984</v>
      </c>
      <c r="H1272">
        <v>1869</v>
      </c>
      <c r="I1272">
        <v>8</v>
      </c>
      <c r="J1272">
        <v>30</v>
      </c>
      <c r="K1272">
        <v>1940</v>
      </c>
      <c r="L1272" t="s">
        <v>4568</v>
      </c>
      <c r="N1272" t="s">
        <v>4569</v>
      </c>
      <c r="O1272" t="s">
        <v>1282</v>
      </c>
    </row>
    <row r="1273" spans="1:15" ht="12.75">
      <c r="A1273">
        <v>22775411</v>
      </c>
      <c r="B1273" t="s">
        <v>4567</v>
      </c>
      <c r="C1273" t="s">
        <v>1545</v>
      </c>
      <c r="D1273" t="s">
        <v>1566</v>
      </c>
      <c r="F1273">
        <v>8</v>
      </c>
      <c r="G1273">
        <v>2</v>
      </c>
      <c r="H1273">
        <v>1867</v>
      </c>
      <c r="I1273">
        <v>11</v>
      </c>
      <c r="J1273">
        <v>6</v>
      </c>
      <c r="K1273">
        <v>1941</v>
      </c>
      <c r="L1273" t="s">
        <v>4570</v>
      </c>
      <c r="N1273" t="s">
        <v>4571</v>
      </c>
      <c r="O1273" t="s">
        <v>1282</v>
      </c>
    </row>
    <row r="1274" spans="1:15" ht="12.75">
      <c r="A1274">
        <v>22775413</v>
      </c>
      <c r="B1274" t="s">
        <v>4572</v>
      </c>
      <c r="C1274" t="s">
        <v>2061</v>
      </c>
      <c r="D1274" t="s">
        <v>4573</v>
      </c>
      <c r="H1274">
        <v>1882</v>
      </c>
      <c r="I1274">
        <v>10</v>
      </c>
      <c r="J1274">
        <v>14</v>
      </c>
      <c r="K1274">
        <v>1952</v>
      </c>
      <c r="L1274" t="s">
        <v>4574</v>
      </c>
      <c r="N1274" t="s">
        <v>4575</v>
      </c>
      <c r="O1274" t="s">
        <v>1282</v>
      </c>
    </row>
    <row r="1275" spans="1:15" ht="12.75">
      <c r="A1275">
        <v>22775412</v>
      </c>
      <c r="B1275" t="s">
        <v>4572</v>
      </c>
      <c r="C1275" t="s">
        <v>4576</v>
      </c>
      <c r="H1275">
        <v>1880</v>
      </c>
      <c r="I1275">
        <v>8</v>
      </c>
      <c r="J1275">
        <v>22</v>
      </c>
      <c r="K1275">
        <v>1973</v>
      </c>
      <c r="L1275" t="s">
        <v>4577</v>
      </c>
      <c r="N1275" t="s">
        <v>4578</v>
      </c>
      <c r="O1275" t="s">
        <v>1282</v>
      </c>
    </row>
    <row r="1276" spans="1:15" ht="12.75">
      <c r="A1276">
        <v>22775414</v>
      </c>
      <c r="B1276" t="s">
        <v>4579</v>
      </c>
      <c r="I1276">
        <v>9</v>
      </c>
      <c r="J1276">
        <v>15</v>
      </c>
      <c r="K1276">
        <v>1869</v>
      </c>
      <c r="L1276" t="s">
        <v>4580</v>
      </c>
      <c r="N1276" t="e">
        <f>--died at DOUGLAS</f>
        <v>#NAME?</v>
      </c>
      <c r="O1276" t="s">
        <v>1272</v>
      </c>
    </row>
    <row r="1277" spans="1:15" ht="12.75">
      <c r="A1277">
        <v>22775415</v>
      </c>
      <c r="B1277" t="s">
        <v>4581</v>
      </c>
      <c r="C1277" t="s">
        <v>1945</v>
      </c>
      <c r="D1277" t="s">
        <v>206</v>
      </c>
      <c r="I1277">
        <v>9</v>
      </c>
      <c r="J1277">
        <v>11</v>
      </c>
      <c r="K1277">
        <v>1890</v>
      </c>
      <c r="L1277" t="s">
        <v>4582</v>
      </c>
      <c r="N1277" t="s">
        <v>4583</v>
      </c>
      <c r="O1277" t="s">
        <v>1282</v>
      </c>
    </row>
    <row r="1278" spans="1:15" ht="12.75">
      <c r="A1278">
        <v>22775417</v>
      </c>
      <c r="B1278" t="s">
        <v>4584</v>
      </c>
      <c r="C1278" t="s">
        <v>4585</v>
      </c>
      <c r="I1278">
        <v>6</v>
      </c>
      <c r="J1278">
        <v>24</v>
      </c>
      <c r="K1278">
        <v>1909</v>
      </c>
      <c r="L1278" t="s">
        <v>4586</v>
      </c>
      <c r="N1278" t="s">
        <v>4587</v>
      </c>
      <c r="O1278" t="s">
        <v>1272</v>
      </c>
    </row>
    <row r="1279" spans="1:15" ht="12.75">
      <c r="A1279">
        <v>22775416</v>
      </c>
      <c r="B1279" t="s">
        <v>4584</v>
      </c>
      <c r="C1279" t="s">
        <v>1407</v>
      </c>
      <c r="D1279" t="s">
        <v>1566</v>
      </c>
      <c r="F1279">
        <v>9</v>
      </c>
      <c r="G1279">
        <v>2</v>
      </c>
      <c r="H1279">
        <v>1900</v>
      </c>
      <c r="I1279">
        <v>9</v>
      </c>
      <c r="J1279">
        <v>13</v>
      </c>
      <c r="K1279">
        <v>1900</v>
      </c>
      <c r="L1279" t="s">
        <v>4588</v>
      </c>
      <c r="N1279" t="s">
        <v>4589</v>
      </c>
      <c r="O1279" t="s">
        <v>1282</v>
      </c>
    </row>
    <row r="1280" spans="1:15" ht="12.75">
      <c r="A1280">
        <v>22775419</v>
      </c>
      <c r="B1280" t="s">
        <v>4590</v>
      </c>
      <c r="C1280" t="s">
        <v>4591</v>
      </c>
      <c r="F1280">
        <v>10</v>
      </c>
      <c r="G1280">
        <v>2</v>
      </c>
      <c r="H1280">
        <v>1896</v>
      </c>
      <c r="I1280">
        <v>4</v>
      </c>
      <c r="J1280">
        <v>6</v>
      </c>
      <c r="K1280">
        <v>1985</v>
      </c>
      <c r="L1280" t="s">
        <v>4592</v>
      </c>
      <c r="N1280" t="s">
        <v>4593</v>
      </c>
      <c r="O1280" t="s">
        <v>1282</v>
      </c>
    </row>
    <row r="1281" spans="1:15" ht="12.75">
      <c r="A1281">
        <v>22775418</v>
      </c>
      <c r="B1281" t="s">
        <v>4590</v>
      </c>
      <c r="C1281" t="s">
        <v>4594</v>
      </c>
      <c r="F1281">
        <v>5</v>
      </c>
      <c r="G1281">
        <v>13</v>
      </c>
      <c r="H1281">
        <v>1891</v>
      </c>
      <c r="I1281">
        <v>3</v>
      </c>
      <c r="J1281">
        <v>9</v>
      </c>
      <c r="K1281">
        <v>1972</v>
      </c>
      <c r="L1281" t="s">
        <v>4595</v>
      </c>
      <c r="N1281" t="s">
        <v>4596</v>
      </c>
      <c r="O1281" t="s">
        <v>1282</v>
      </c>
    </row>
    <row r="1282" spans="1:15" ht="12.75">
      <c r="A1282">
        <v>22775422</v>
      </c>
      <c r="B1282" t="s">
        <v>4597</v>
      </c>
      <c r="C1282" t="s">
        <v>552</v>
      </c>
      <c r="I1282">
        <v>2</v>
      </c>
      <c r="J1282">
        <v>15</v>
      </c>
      <c r="K1282">
        <v>1891</v>
      </c>
      <c r="L1282" t="s">
        <v>4598</v>
      </c>
      <c r="N1282" t="s">
        <v>4599</v>
      </c>
      <c r="O1282" t="s">
        <v>1272</v>
      </c>
    </row>
    <row r="1283" spans="1:15" ht="12.75">
      <c r="A1283">
        <v>22775421</v>
      </c>
      <c r="B1283" t="s">
        <v>4597</v>
      </c>
      <c r="C1283" t="s">
        <v>1401</v>
      </c>
      <c r="I1283">
        <v>11</v>
      </c>
      <c r="J1283">
        <v>10</v>
      </c>
      <c r="K1283">
        <v>1896</v>
      </c>
      <c r="L1283" t="s">
        <v>4600</v>
      </c>
      <c r="N1283" t="e">
        <f>--died at MICHIGAN CITY</f>
        <v>#NAME?</v>
      </c>
      <c r="O1283" t="s">
        <v>1272</v>
      </c>
    </row>
    <row r="1284" spans="1:15" ht="12.75">
      <c r="A1284">
        <v>22775423</v>
      </c>
      <c r="B1284" t="s">
        <v>4597</v>
      </c>
      <c r="C1284" t="s">
        <v>4601</v>
      </c>
      <c r="D1284" t="s">
        <v>1764</v>
      </c>
      <c r="F1284">
        <v>9</v>
      </c>
      <c r="G1284">
        <v>28</v>
      </c>
      <c r="H1284">
        <v>1861</v>
      </c>
      <c r="I1284">
        <v>9</v>
      </c>
      <c r="J1284">
        <v>26</v>
      </c>
      <c r="K1284">
        <v>1917</v>
      </c>
      <c r="L1284" t="s">
        <v>4602</v>
      </c>
      <c r="N1284" t="s">
        <v>4603</v>
      </c>
      <c r="O1284" t="s">
        <v>1282</v>
      </c>
    </row>
    <row r="1285" spans="1:15" ht="12.75">
      <c r="A1285">
        <v>22775424</v>
      </c>
      <c r="B1285" t="s">
        <v>4597</v>
      </c>
      <c r="C1285" t="s">
        <v>2700</v>
      </c>
      <c r="H1285">
        <v>1867</v>
      </c>
      <c r="I1285">
        <v>2</v>
      </c>
      <c r="J1285">
        <v>3</v>
      </c>
      <c r="K1285">
        <v>1953</v>
      </c>
      <c r="L1285" t="s">
        <v>4604</v>
      </c>
      <c r="N1285" t="s">
        <v>4605</v>
      </c>
      <c r="O1285" t="s">
        <v>1282</v>
      </c>
    </row>
    <row r="1286" spans="1:15" ht="12.75">
      <c r="A1286">
        <v>22775432</v>
      </c>
      <c r="B1286" t="s">
        <v>49</v>
      </c>
      <c r="C1286" t="s">
        <v>1938</v>
      </c>
      <c r="I1286">
        <v>5</v>
      </c>
      <c r="J1286">
        <v>9</v>
      </c>
      <c r="K1286">
        <v>1894</v>
      </c>
      <c r="L1286" t="s">
        <v>4606</v>
      </c>
      <c r="N1286" t="s">
        <v>4607</v>
      </c>
      <c r="O1286" t="s">
        <v>1272</v>
      </c>
    </row>
    <row r="1287" spans="1:15" ht="12.75">
      <c r="A1287">
        <v>22775430</v>
      </c>
      <c r="B1287" t="s">
        <v>49</v>
      </c>
      <c r="C1287" t="s">
        <v>4608</v>
      </c>
      <c r="I1287">
        <v>7</v>
      </c>
      <c r="J1287">
        <v>22</v>
      </c>
      <c r="K1287">
        <v>1894</v>
      </c>
      <c r="L1287" t="s">
        <v>4609</v>
      </c>
      <c r="N1287" t="s">
        <v>4610</v>
      </c>
      <c r="O1287" t="s">
        <v>1272</v>
      </c>
    </row>
    <row r="1288" spans="1:15" ht="12.75">
      <c r="A1288">
        <v>22775429</v>
      </c>
      <c r="B1288" t="s">
        <v>49</v>
      </c>
      <c r="C1288" t="s">
        <v>4611</v>
      </c>
      <c r="I1288">
        <v>12</v>
      </c>
      <c r="J1288">
        <v>10</v>
      </c>
      <c r="K1288">
        <v>1930</v>
      </c>
      <c r="L1288" t="s">
        <v>4612</v>
      </c>
      <c r="N1288" t="s">
        <v>4613</v>
      </c>
      <c r="O1288" t="s">
        <v>1272</v>
      </c>
    </row>
    <row r="1289" spans="1:15" ht="12.75">
      <c r="A1289">
        <v>22775431</v>
      </c>
      <c r="B1289" t="s">
        <v>49</v>
      </c>
      <c r="C1289" t="s">
        <v>4614</v>
      </c>
      <c r="I1289">
        <v>9</v>
      </c>
      <c r="J1289">
        <v>26</v>
      </c>
      <c r="K1289">
        <v>1890</v>
      </c>
      <c r="L1289" t="s">
        <v>4615</v>
      </c>
      <c r="N1289" t="s">
        <v>4616</v>
      </c>
      <c r="O1289" t="s">
        <v>1272</v>
      </c>
    </row>
    <row r="1290" spans="1:15" ht="12.75">
      <c r="A1290">
        <v>22775427</v>
      </c>
      <c r="B1290" t="s">
        <v>49</v>
      </c>
      <c r="C1290" t="s">
        <v>2044</v>
      </c>
      <c r="I1290">
        <v>1</v>
      </c>
      <c r="J1290">
        <v>31</v>
      </c>
      <c r="K1290">
        <v>1919</v>
      </c>
      <c r="L1290" t="s">
        <v>4617</v>
      </c>
      <c r="N1290" t="e">
        <f>-of MYCRODITIS died at DOUGLAS</f>
        <v>#NAME?</v>
      </c>
      <c r="O1290" t="s">
        <v>1272</v>
      </c>
    </row>
    <row r="1291" spans="1:15" ht="12.75">
      <c r="A1291">
        <v>22775428</v>
      </c>
      <c r="B1291" t="s">
        <v>49</v>
      </c>
      <c r="C1291" t="s">
        <v>1545</v>
      </c>
      <c r="I1291">
        <v>5</v>
      </c>
      <c r="J1291">
        <v>1</v>
      </c>
      <c r="K1291">
        <v>1869</v>
      </c>
      <c r="L1291" t="s">
        <v>4618</v>
      </c>
      <c r="N1291" t="e">
        <f>--died at DOUGLAS</f>
        <v>#NAME?</v>
      </c>
      <c r="O1291" t="s">
        <v>1272</v>
      </c>
    </row>
    <row r="1292" spans="1:15" ht="12.75">
      <c r="A1292">
        <v>22775433</v>
      </c>
      <c r="B1292" t="s">
        <v>4619</v>
      </c>
      <c r="C1292" t="s">
        <v>1467</v>
      </c>
      <c r="I1292">
        <v>7</v>
      </c>
      <c r="J1292">
        <v>18</v>
      </c>
      <c r="K1292">
        <v>1906</v>
      </c>
      <c r="L1292" t="s">
        <v>4620</v>
      </c>
      <c r="N1292" t="s">
        <v>4621</v>
      </c>
      <c r="O1292" t="s">
        <v>1272</v>
      </c>
    </row>
    <row r="1293" spans="1:15" ht="12.75">
      <c r="A1293">
        <v>22775434</v>
      </c>
      <c r="B1293" t="s">
        <v>4622</v>
      </c>
      <c r="C1293" t="s">
        <v>1458</v>
      </c>
      <c r="I1293">
        <v>1</v>
      </c>
      <c r="J1293">
        <v>2</v>
      </c>
      <c r="K1293">
        <v>1913</v>
      </c>
      <c r="L1293" t="s">
        <v>4623</v>
      </c>
      <c r="N1293" t="s">
        <v>4624</v>
      </c>
      <c r="O1293" t="s">
        <v>1272</v>
      </c>
    </row>
    <row r="1294" spans="1:15" ht="12.75">
      <c r="A1294">
        <v>22775438</v>
      </c>
      <c r="B1294" t="s">
        <v>4625</v>
      </c>
      <c r="C1294" t="s">
        <v>4541</v>
      </c>
      <c r="D1294" t="s">
        <v>1760</v>
      </c>
      <c r="E1294" t="s">
        <v>2070</v>
      </c>
      <c r="F1294">
        <v>11</v>
      </c>
      <c r="G1294">
        <v>9</v>
      </c>
      <c r="H1294">
        <v>1851</v>
      </c>
      <c r="I1294">
        <v>8</v>
      </c>
      <c r="J1294">
        <v>20</v>
      </c>
      <c r="K1294">
        <v>1894</v>
      </c>
      <c r="L1294" t="s">
        <v>4626</v>
      </c>
      <c r="N1294" t="s">
        <v>4627</v>
      </c>
      <c r="O1294" t="s">
        <v>1282</v>
      </c>
    </row>
    <row r="1295" spans="1:15" ht="12.75">
      <c r="A1295">
        <v>22775440</v>
      </c>
      <c r="B1295" t="s">
        <v>4625</v>
      </c>
      <c r="C1295" t="s">
        <v>1528</v>
      </c>
      <c r="D1295" t="s">
        <v>1443</v>
      </c>
      <c r="E1295" t="s">
        <v>4628</v>
      </c>
      <c r="F1295">
        <v>2</v>
      </c>
      <c r="G1295">
        <v>12</v>
      </c>
      <c r="H1295">
        <v>1850</v>
      </c>
      <c r="I1295">
        <v>3</v>
      </c>
      <c r="J1295">
        <v>16</v>
      </c>
      <c r="K1295">
        <v>1914</v>
      </c>
      <c r="L1295" t="s">
        <v>4629</v>
      </c>
      <c r="N1295" t="s">
        <v>4630</v>
      </c>
      <c r="O1295" t="s">
        <v>1272</v>
      </c>
    </row>
    <row r="1296" spans="1:15" ht="12.75">
      <c r="A1296">
        <v>22775439</v>
      </c>
      <c r="B1296" t="s">
        <v>4625</v>
      </c>
      <c r="C1296" t="s">
        <v>4631</v>
      </c>
      <c r="F1296">
        <v>3</v>
      </c>
      <c r="G1296">
        <v>17</v>
      </c>
      <c r="H1296">
        <v>1846</v>
      </c>
      <c r="I1296">
        <v>9</v>
      </c>
      <c r="J1296">
        <v>11</v>
      </c>
      <c r="K1296">
        <v>1906</v>
      </c>
      <c r="L1296" t="s">
        <v>4632</v>
      </c>
      <c r="N1296" t="s">
        <v>4633</v>
      </c>
      <c r="O1296" t="s">
        <v>1282</v>
      </c>
    </row>
    <row r="1297" spans="1:15" ht="12.75">
      <c r="A1297">
        <v>22775435</v>
      </c>
      <c r="B1297" t="s">
        <v>4625</v>
      </c>
      <c r="C1297" t="s">
        <v>4634</v>
      </c>
      <c r="E1297" t="s">
        <v>4635</v>
      </c>
      <c r="F1297">
        <v>8</v>
      </c>
      <c r="G1297">
        <v>19</v>
      </c>
      <c r="H1297">
        <v>1882</v>
      </c>
      <c r="I1297">
        <v>8</v>
      </c>
      <c r="J1297">
        <v>6</v>
      </c>
      <c r="K1297">
        <v>1958</v>
      </c>
      <c r="L1297" t="s">
        <v>4636</v>
      </c>
      <c r="N1297" t="s">
        <v>4637</v>
      </c>
      <c r="O1297" t="s">
        <v>1282</v>
      </c>
    </row>
    <row r="1298" spans="1:15" ht="12.75">
      <c r="A1298">
        <v>22775437</v>
      </c>
      <c r="B1298" t="s">
        <v>4625</v>
      </c>
      <c r="C1298" t="s">
        <v>2823</v>
      </c>
      <c r="I1298">
        <v>9</v>
      </c>
      <c r="J1298">
        <v>21</v>
      </c>
      <c r="K1298">
        <v>1884</v>
      </c>
      <c r="L1298" t="s">
        <v>4638</v>
      </c>
      <c r="N1298" t="s">
        <v>4639</v>
      </c>
      <c r="O1298" t="s">
        <v>1272</v>
      </c>
    </row>
    <row r="1299" spans="1:15" ht="12.75">
      <c r="A1299">
        <v>22775436</v>
      </c>
      <c r="B1299" t="s">
        <v>4625</v>
      </c>
      <c r="C1299" t="s">
        <v>4640</v>
      </c>
      <c r="H1299">
        <v>1889</v>
      </c>
      <c r="I1299">
        <v>6</v>
      </c>
      <c r="J1299">
        <v>1</v>
      </c>
      <c r="K1299">
        <v>1961</v>
      </c>
      <c r="L1299" t="s">
        <v>4641</v>
      </c>
      <c r="N1299" t="s">
        <v>4642</v>
      </c>
      <c r="O1299" t="s">
        <v>1282</v>
      </c>
    </row>
    <row r="1300" spans="1:15" ht="12.75">
      <c r="A1300">
        <v>29965006</v>
      </c>
      <c r="B1300" t="s">
        <v>4643</v>
      </c>
      <c r="C1300" t="s">
        <v>1346</v>
      </c>
      <c r="D1300" t="s">
        <v>4644</v>
      </c>
      <c r="F1300">
        <v>1</v>
      </c>
      <c r="G1300">
        <v>31</v>
      </c>
      <c r="H1300">
        <v>1918</v>
      </c>
      <c r="I1300">
        <v>6</v>
      </c>
      <c r="J1300">
        <v>27</v>
      </c>
      <c r="K1300">
        <v>2005</v>
      </c>
      <c r="O1300" t="s">
        <v>1282</v>
      </c>
    </row>
    <row r="1301" spans="1:15" ht="12.75">
      <c r="A1301">
        <v>22775441</v>
      </c>
      <c r="B1301" t="s">
        <v>4643</v>
      </c>
      <c r="C1301" t="s">
        <v>4645</v>
      </c>
      <c r="D1301" t="s">
        <v>1556</v>
      </c>
      <c r="F1301">
        <v>9</v>
      </c>
      <c r="G1301">
        <v>25</v>
      </c>
      <c r="H1301">
        <v>1916</v>
      </c>
      <c r="I1301">
        <v>12</v>
      </c>
      <c r="J1301">
        <v>15</v>
      </c>
      <c r="K1301">
        <v>1994</v>
      </c>
      <c r="L1301" t="s">
        <v>4646</v>
      </c>
      <c r="N1301" t="s">
        <v>4647</v>
      </c>
      <c r="O1301" t="s">
        <v>1282</v>
      </c>
    </row>
    <row r="1302" spans="1:15" ht="12.75">
      <c r="A1302">
        <v>22775446</v>
      </c>
      <c r="B1302" t="s">
        <v>4648</v>
      </c>
      <c r="C1302" t="s">
        <v>3225</v>
      </c>
      <c r="H1302">
        <v>1844</v>
      </c>
      <c r="I1302">
        <v>4</v>
      </c>
      <c r="J1302">
        <v>8</v>
      </c>
      <c r="K1302">
        <v>1917</v>
      </c>
      <c r="L1302" t="s">
        <v>4649</v>
      </c>
      <c r="N1302" t="s">
        <v>4650</v>
      </c>
      <c r="O1302" t="s">
        <v>1282</v>
      </c>
    </row>
    <row r="1303" spans="1:15" ht="12.75">
      <c r="A1303">
        <v>23307472</v>
      </c>
      <c r="B1303" t="s">
        <v>4648</v>
      </c>
      <c r="C1303" t="s">
        <v>1938</v>
      </c>
      <c r="H1303">
        <v>1858</v>
      </c>
      <c r="I1303">
        <v>5</v>
      </c>
      <c r="K1303">
        <v>1894</v>
      </c>
      <c r="O1303" t="s">
        <v>1282</v>
      </c>
    </row>
    <row r="1304" spans="1:15" ht="12.75">
      <c r="A1304">
        <v>29421560</v>
      </c>
      <c r="B1304" t="s">
        <v>4648</v>
      </c>
      <c r="C1304" t="s">
        <v>2809</v>
      </c>
      <c r="H1304">
        <v>1844</v>
      </c>
      <c r="K1304">
        <v>1921</v>
      </c>
      <c r="O1304" t="s">
        <v>1282</v>
      </c>
    </row>
    <row r="1305" spans="1:15" ht="12.75">
      <c r="A1305">
        <v>22949592</v>
      </c>
      <c r="B1305" t="s">
        <v>4648</v>
      </c>
      <c r="C1305" t="s">
        <v>4651</v>
      </c>
      <c r="D1305" t="s">
        <v>511</v>
      </c>
      <c r="I1305">
        <v>4</v>
      </c>
      <c r="J1305">
        <v>20</v>
      </c>
      <c r="K1305">
        <v>1949</v>
      </c>
      <c r="O1305" t="s">
        <v>1282</v>
      </c>
    </row>
    <row r="1306" spans="1:15" ht="12.75">
      <c r="A1306">
        <v>22775448</v>
      </c>
      <c r="B1306" t="s">
        <v>4648</v>
      </c>
      <c r="C1306" t="s">
        <v>1632</v>
      </c>
      <c r="E1306" t="s">
        <v>1948</v>
      </c>
      <c r="H1306">
        <v>1881</v>
      </c>
      <c r="I1306">
        <v>1</v>
      </c>
      <c r="J1306">
        <v>13</v>
      </c>
      <c r="K1306">
        <v>1959</v>
      </c>
      <c r="L1306" t="s">
        <v>4652</v>
      </c>
      <c r="N1306" t="s">
        <v>4653</v>
      </c>
      <c r="O1306" t="s">
        <v>1282</v>
      </c>
    </row>
    <row r="1307" spans="1:15" ht="12.75">
      <c r="A1307">
        <v>22775450</v>
      </c>
      <c r="B1307" t="s">
        <v>4648</v>
      </c>
      <c r="C1307" t="s">
        <v>4654</v>
      </c>
      <c r="H1307">
        <v>1868</v>
      </c>
      <c r="I1307">
        <v>3</v>
      </c>
      <c r="J1307">
        <v>23</v>
      </c>
      <c r="K1307">
        <v>1938</v>
      </c>
      <c r="L1307" t="s">
        <v>4655</v>
      </c>
      <c r="N1307" t="s">
        <v>4656</v>
      </c>
      <c r="O1307" t="s">
        <v>1282</v>
      </c>
    </row>
    <row r="1308" spans="1:15" ht="12.75">
      <c r="A1308">
        <v>29255885</v>
      </c>
      <c r="B1308" t="s">
        <v>4648</v>
      </c>
      <c r="C1308" t="s">
        <v>48</v>
      </c>
      <c r="E1308" t="s">
        <v>4657</v>
      </c>
      <c r="H1308">
        <v>1846</v>
      </c>
      <c r="K1308">
        <v>1912</v>
      </c>
      <c r="O1308" t="s">
        <v>1282</v>
      </c>
    </row>
    <row r="1309" spans="1:15" ht="12.75">
      <c r="A1309">
        <v>22775451</v>
      </c>
      <c r="B1309" t="s">
        <v>4648</v>
      </c>
      <c r="C1309" t="s">
        <v>4658</v>
      </c>
      <c r="E1309" t="s">
        <v>591</v>
      </c>
      <c r="H1309">
        <v>1877</v>
      </c>
      <c r="I1309">
        <v>10</v>
      </c>
      <c r="J1309">
        <v>7</v>
      </c>
      <c r="K1309">
        <v>1956</v>
      </c>
      <c r="L1309" t="s">
        <v>4659</v>
      </c>
      <c r="N1309" t="s">
        <v>4660</v>
      </c>
      <c r="O1309" t="s">
        <v>1282</v>
      </c>
    </row>
    <row r="1310" spans="1:15" ht="12.75">
      <c r="A1310">
        <v>22790445</v>
      </c>
      <c r="B1310" t="s">
        <v>4648</v>
      </c>
      <c r="C1310" t="s">
        <v>4661</v>
      </c>
      <c r="D1310" t="s">
        <v>1488</v>
      </c>
      <c r="E1310" t="s">
        <v>4662</v>
      </c>
      <c r="F1310">
        <v>7</v>
      </c>
      <c r="G1310">
        <v>12</v>
      </c>
      <c r="H1310">
        <v>1849</v>
      </c>
      <c r="I1310">
        <v>12</v>
      </c>
      <c r="J1310">
        <v>12</v>
      </c>
      <c r="K1310">
        <v>1930</v>
      </c>
      <c r="O1310" t="s">
        <v>1272</v>
      </c>
    </row>
    <row r="1311" spans="1:15" ht="12.75">
      <c r="A1311">
        <v>29421455</v>
      </c>
      <c r="B1311" t="s">
        <v>4648</v>
      </c>
      <c r="C1311" t="s">
        <v>2881</v>
      </c>
      <c r="O1311" t="s">
        <v>1282</v>
      </c>
    </row>
    <row r="1312" spans="1:15" ht="12.75">
      <c r="A1312">
        <v>29421362</v>
      </c>
      <c r="B1312" t="s">
        <v>4648</v>
      </c>
      <c r="C1312" t="s">
        <v>1580</v>
      </c>
      <c r="I1312">
        <v>2</v>
      </c>
      <c r="J1312">
        <v>6</v>
      </c>
      <c r="K1312">
        <v>1871</v>
      </c>
      <c r="O1312" t="s">
        <v>1282</v>
      </c>
    </row>
    <row r="1313" spans="1:15" ht="12.75">
      <c r="A1313">
        <v>22775445</v>
      </c>
      <c r="B1313" t="s">
        <v>4648</v>
      </c>
      <c r="C1313" t="s">
        <v>1580</v>
      </c>
      <c r="I1313">
        <v>4</v>
      </c>
      <c r="J1313">
        <v>27</v>
      </c>
      <c r="K1313">
        <v>1885</v>
      </c>
      <c r="L1313" t="s">
        <v>4663</v>
      </c>
      <c r="M1313" t="s">
        <v>4664</v>
      </c>
      <c r="N1313" t="s">
        <v>4665</v>
      </c>
      <c r="O1313" t="s">
        <v>1282</v>
      </c>
    </row>
    <row r="1314" spans="1:15" ht="12.75">
      <c r="A1314">
        <v>22775442</v>
      </c>
      <c r="B1314" t="s">
        <v>4648</v>
      </c>
      <c r="C1314" t="s">
        <v>4666</v>
      </c>
      <c r="E1314" t="s">
        <v>4667</v>
      </c>
      <c r="H1314">
        <v>1822</v>
      </c>
      <c r="I1314">
        <v>3</v>
      </c>
      <c r="J1314">
        <v>10</v>
      </c>
      <c r="K1314">
        <v>1871</v>
      </c>
      <c r="L1314" t="s">
        <v>4668</v>
      </c>
      <c r="N1314" t="e">
        <f>--died at DOUGLAS</f>
        <v>#NAME?</v>
      </c>
      <c r="O1314" t="s">
        <v>1282</v>
      </c>
    </row>
    <row r="1315" spans="1:15" ht="12.75">
      <c r="A1315">
        <v>22775443</v>
      </c>
      <c r="B1315" t="s">
        <v>4648</v>
      </c>
      <c r="C1315" t="s">
        <v>1467</v>
      </c>
      <c r="I1315">
        <v>2</v>
      </c>
      <c r="J1315">
        <v>4</v>
      </c>
      <c r="K1315">
        <v>1868</v>
      </c>
      <c r="L1315" t="s">
        <v>4669</v>
      </c>
      <c r="N1315" t="e">
        <f>--died at DOUGLAS</f>
        <v>#NAME?</v>
      </c>
      <c r="O1315" t="s">
        <v>1272</v>
      </c>
    </row>
    <row r="1316" spans="1:15" ht="12.75">
      <c r="A1316">
        <v>23307419</v>
      </c>
      <c r="B1316" t="s">
        <v>4648</v>
      </c>
      <c r="C1316" t="s">
        <v>1467</v>
      </c>
      <c r="F1316">
        <v>3</v>
      </c>
      <c r="G1316">
        <v>22</v>
      </c>
      <c r="H1316">
        <v>1827</v>
      </c>
      <c r="I1316">
        <v>7</v>
      </c>
      <c r="J1316">
        <v>16</v>
      </c>
      <c r="K1316">
        <v>1906</v>
      </c>
      <c r="O1316" t="s">
        <v>1282</v>
      </c>
    </row>
    <row r="1317" spans="1:15" ht="12.75">
      <c r="A1317">
        <v>22775449</v>
      </c>
      <c r="B1317" t="s">
        <v>4648</v>
      </c>
      <c r="C1317" t="s">
        <v>4670</v>
      </c>
      <c r="H1317">
        <v>1873</v>
      </c>
      <c r="I1317">
        <v>6</v>
      </c>
      <c r="J1317">
        <v>18</v>
      </c>
      <c r="K1317">
        <v>1948</v>
      </c>
      <c r="L1317" t="s">
        <v>4671</v>
      </c>
      <c r="N1317" t="s">
        <v>4672</v>
      </c>
      <c r="O1317" t="s">
        <v>1282</v>
      </c>
    </row>
    <row r="1318" spans="1:15" ht="12.75">
      <c r="A1318">
        <v>22775452</v>
      </c>
      <c r="B1318" t="s">
        <v>4648</v>
      </c>
      <c r="C1318" t="s">
        <v>2044</v>
      </c>
      <c r="F1318">
        <v>3</v>
      </c>
      <c r="G1318">
        <v>20</v>
      </c>
      <c r="H1318">
        <v>1874</v>
      </c>
      <c r="I1318">
        <v>5</v>
      </c>
      <c r="J1318">
        <v>28</v>
      </c>
      <c r="K1318">
        <v>1909</v>
      </c>
      <c r="L1318" t="s">
        <v>4673</v>
      </c>
      <c r="N1318" t="s">
        <v>4674</v>
      </c>
      <c r="O1318" t="s">
        <v>1282</v>
      </c>
    </row>
    <row r="1319" spans="1:15" ht="12.75">
      <c r="A1319">
        <v>26513862</v>
      </c>
      <c r="B1319" t="s">
        <v>4648</v>
      </c>
      <c r="C1319" t="s">
        <v>2044</v>
      </c>
      <c r="F1319">
        <v>3</v>
      </c>
      <c r="G1319">
        <v>7</v>
      </c>
      <c r="H1319">
        <v>1846</v>
      </c>
      <c r="I1319">
        <v>8</v>
      </c>
      <c r="J1319">
        <v>27</v>
      </c>
      <c r="K1319">
        <v>1919</v>
      </c>
      <c r="O1319" t="s">
        <v>1272</v>
      </c>
    </row>
    <row r="1320" spans="1:15" ht="12.75">
      <c r="A1320">
        <v>22775444</v>
      </c>
      <c r="B1320" t="s">
        <v>4648</v>
      </c>
      <c r="C1320" t="s">
        <v>73</v>
      </c>
      <c r="F1320">
        <v>5</v>
      </c>
      <c r="G1320">
        <v>7</v>
      </c>
      <c r="H1320">
        <v>1879</v>
      </c>
      <c r="I1320">
        <v>2</v>
      </c>
      <c r="J1320">
        <v>12</v>
      </c>
      <c r="K1320">
        <v>1932</v>
      </c>
      <c r="L1320" t="s">
        <v>241</v>
      </c>
      <c r="N1320" t="s">
        <v>4675</v>
      </c>
      <c r="O1320" t="s">
        <v>1282</v>
      </c>
    </row>
    <row r="1321" spans="1:15" ht="12.75">
      <c r="A1321">
        <v>26794848</v>
      </c>
      <c r="B1321" t="s">
        <v>4676</v>
      </c>
      <c r="C1321" t="s">
        <v>1580</v>
      </c>
      <c r="I1321">
        <v>4</v>
      </c>
      <c r="J1321">
        <v>23</v>
      </c>
      <c r="K1321">
        <v>1912</v>
      </c>
      <c r="O1321" t="s">
        <v>1272</v>
      </c>
    </row>
    <row r="1322" spans="1:15" ht="12.75">
      <c r="A1322">
        <v>22775453</v>
      </c>
      <c r="B1322" t="s">
        <v>4676</v>
      </c>
      <c r="C1322" t="s">
        <v>4677</v>
      </c>
      <c r="F1322">
        <v>2</v>
      </c>
      <c r="G1322">
        <v>22</v>
      </c>
      <c r="H1322">
        <v>1894</v>
      </c>
      <c r="I1322">
        <v>2</v>
      </c>
      <c r="J1322">
        <v>6</v>
      </c>
      <c r="K1322">
        <v>1977</v>
      </c>
      <c r="L1322" t="s">
        <v>4678</v>
      </c>
      <c r="N1322" t="s">
        <v>4679</v>
      </c>
      <c r="O1322" t="s">
        <v>1282</v>
      </c>
    </row>
    <row r="1323" spans="1:15" ht="12.75">
      <c r="A1323">
        <v>22775454</v>
      </c>
      <c r="B1323" t="s">
        <v>4680</v>
      </c>
      <c r="C1323" t="s">
        <v>2805</v>
      </c>
      <c r="I1323">
        <v>6</v>
      </c>
      <c r="J1323">
        <v>20</v>
      </c>
      <c r="K1323">
        <v>2001</v>
      </c>
      <c r="L1323" t="s">
        <v>4681</v>
      </c>
      <c r="N1323" t="e">
        <f>--died at BATTLE CREEK</f>
        <v>#NAME?</v>
      </c>
      <c r="O1323" t="s">
        <v>1272</v>
      </c>
    </row>
    <row r="1324" spans="1:15" ht="12.75">
      <c r="A1324">
        <v>28911183</v>
      </c>
      <c r="B1324" t="s">
        <v>4682</v>
      </c>
      <c r="C1324" t="s">
        <v>4683</v>
      </c>
      <c r="D1324" t="s">
        <v>408</v>
      </c>
      <c r="H1324">
        <v>1957</v>
      </c>
      <c r="K1324">
        <v>2001</v>
      </c>
      <c r="O1324" t="s">
        <v>1282</v>
      </c>
    </row>
    <row r="1325" spans="1:15" ht="12.75">
      <c r="A1325">
        <v>22775455</v>
      </c>
      <c r="B1325" t="s">
        <v>4684</v>
      </c>
      <c r="C1325" t="s">
        <v>2076</v>
      </c>
      <c r="D1325" t="s">
        <v>4685</v>
      </c>
      <c r="F1325">
        <v>10</v>
      </c>
      <c r="G1325">
        <v>18</v>
      </c>
      <c r="H1325">
        <v>1925</v>
      </c>
      <c r="I1325">
        <v>11</v>
      </c>
      <c r="J1325">
        <v>8</v>
      </c>
      <c r="K1325">
        <v>2000</v>
      </c>
      <c r="L1325" t="s">
        <v>4686</v>
      </c>
      <c r="M1325" t="s">
        <v>4687</v>
      </c>
      <c r="N1325" t="s">
        <v>4688</v>
      </c>
      <c r="O1325" t="s">
        <v>1282</v>
      </c>
    </row>
    <row r="1326" spans="1:15" ht="12.75">
      <c r="A1326">
        <v>22775456</v>
      </c>
      <c r="B1326" t="s">
        <v>4689</v>
      </c>
      <c r="C1326" t="s">
        <v>1555</v>
      </c>
      <c r="D1326" t="s">
        <v>4690</v>
      </c>
      <c r="F1326">
        <v>4</v>
      </c>
      <c r="G1326">
        <v>30</v>
      </c>
      <c r="H1326">
        <v>1891</v>
      </c>
      <c r="I1326">
        <v>11</v>
      </c>
      <c r="J1326">
        <v>7</v>
      </c>
      <c r="K1326">
        <v>1956</v>
      </c>
      <c r="L1326" t="s">
        <v>4691</v>
      </c>
      <c r="M1326" t="s">
        <v>4692</v>
      </c>
      <c r="N1326" t="s">
        <v>4693</v>
      </c>
      <c r="O1326" t="s">
        <v>1282</v>
      </c>
    </row>
    <row r="1327" spans="1:15" ht="12.75">
      <c r="A1327">
        <v>29965083</v>
      </c>
      <c r="B1327" t="s">
        <v>4694</v>
      </c>
      <c r="C1327" t="s">
        <v>72</v>
      </c>
      <c r="D1327" t="s">
        <v>1760</v>
      </c>
      <c r="H1327">
        <v>1920</v>
      </c>
      <c r="O1327" t="s">
        <v>1282</v>
      </c>
    </row>
    <row r="1328" spans="1:15" ht="12.75">
      <c r="A1328">
        <v>22775457</v>
      </c>
      <c r="B1328" t="s">
        <v>4694</v>
      </c>
      <c r="C1328" t="s">
        <v>227</v>
      </c>
      <c r="H1328">
        <v>1919</v>
      </c>
      <c r="K1328">
        <v>1980</v>
      </c>
      <c r="L1328" t="s">
        <v>3185</v>
      </c>
      <c r="N1328" t="s">
        <v>1339</v>
      </c>
      <c r="O1328" t="s">
        <v>1282</v>
      </c>
    </row>
    <row r="1329" spans="1:15" ht="12.75">
      <c r="A1329">
        <v>22775458</v>
      </c>
      <c r="B1329" t="s">
        <v>4695</v>
      </c>
      <c r="C1329" t="s">
        <v>4696</v>
      </c>
      <c r="L1329" t="s">
        <v>4697</v>
      </c>
      <c r="N1329" t="s">
        <v>1339</v>
      </c>
      <c r="O1329" t="s">
        <v>1272</v>
      </c>
    </row>
    <row r="1330" spans="1:15" ht="12.75">
      <c r="A1330">
        <v>22775459</v>
      </c>
      <c r="B1330" t="s">
        <v>4695</v>
      </c>
      <c r="C1330" t="s">
        <v>4698</v>
      </c>
      <c r="L1330" t="s">
        <v>4699</v>
      </c>
      <c r="N1330" t="s">
        <v>1339</v>
      </c>
      <c r="O1330" t="s">
        <v>1272</v>
      </c>
    </row>
    <row r="1331" spans="1:15" ht="12.75">
      <c r="A1331">
        <v>22775463</v>
      </c>
      <c r="B1331" t="s">
        <v>4700</v>
      </c>
      <c r="C1331" t="s">
        <v>1419</v>
      </c>
      <c r="E1331" t="s">
        <v>4701</v>
      </c>
      <c r="F1331">
        <v>7</v>
      </c>
      <c r="G1331">
        <v>18</v>
      </c>
      <c r="H1331">
        <v>1840</v>
      </c>
      <c r="I1331">
        <v>1</v>
      </c>
      <c r="J1331">
        <v>19</v>
      </c>
      <c r="K1331">
        <v>1909</v>
      </c>
      <c r="L1331" t="s">
        <v>4702</v>
      </c>
      <c r="N1331" t="s">
        <v>4703</v>
      </c>
      <c r="O1331" t="s">
        <v>1282</v>
      </c>
    </row>
    <row r="1332" spans="1:15" ht="12.75">
      <c r="A1332">
        <v>22775460</v>
      </c>
      <c r="B1332" t="s">
        <v>4700</v>
      </c>
      <c r="C1332" t="s">
        <v>4704</v>
      </c>
      <c r="F1332">
        <v>12</v>
      </c>
      <c r="G1332">
        <v>11</v>
      </c>
      <c r="H1332">
        <v>1837</v>
      </c>
      <c r="I1332">
        <v>1</v>
      </c>
      <c r="J1332">
        <v>28</v>
      </c>
      <c r="K1332">
        <v>1908</v>
      </c>
      <c r="L1332" t="s">
        <v>4705</v>
      </c>
      <c r="N1332" t="e">
        <f>-of SUICIDE died at SAUGATUCK TOWNSHIP</f>
        <v>#NAME?</v>
      </c>
      <c r="O1332" t="s">
        <v>1282</v>
      </c>
    </row>
    <row r="1333" spans="1:15" ht="12.75">
      <c r="A1333">
        <v>22775461</v>
      </c>
      <c r="B1333" t="s">
        <v>4700</v>
      </c>
      <c r="C1333" t="s">
        <v>4706</v>
      </c>
      <c r="I1333">
        <v>12</v>
      </c>
      <c r="J1333">
        <v>12</v>
      </c>
      <c r="K1333">
        <v>1943</v>
      </c>
      <c r="L1333" t="s">
        <v>4707</v>
      </c>
      <c r="N1333" t="s">
        <v>4708</v>
      </c>
      <c r="O1333" t="s">
        <v>1272</v>
      </c>
    </row>
    <row r="1334" spans="1:15" ht="12.75">
      <c r="A1334">
        <v>22775462</v>
      </c>
      <c r="B1334" t="s">
        <v>4700</v>
      </c>
      <c r="C1334" t="s">
        <v>4709</v>
      </c>
      <c r="I1334">
        <v>7</v>
      </c>
      <c r="J1334">
        <v>3</v>
      </c>
      <c r="K1334">
        <v>1904</v>
      </c>
      <c r="L1334" t="s">
        <v>4710</v>
      </c>
      <c r="N1334" t="s">
        <v>4711</v>
      </c>
      <c r="O1334" t="s">
        <v>1272</v>
      </c>
    </row>
    <row r="1335" spans="1:15" ht="12.75">
      <c r="A1335">
        <v>23151966</v>
      </c>
      <c r="B1335" t="s">
        <v>4700</v>
      </c>
      <c r="C1335" t="s">
        <v>4712</v>
      </c>
      <c r="I1335">
        <v>8</v>
      </c>
      <c r="J1335">
        <v>27</v>
      </c>
      <c r="K1335">
        <v>1926</v>
      </c>
      <c r="L1335" t="s">
        <v>4713</v>
      </c>
      <c r="N1335" t="s">
        <v>4714</v>
      </c>
      <c r="O1335" t="s">
        <v>1282</v>
      </c>
    </row>
    <row r="1336" spans="1:15" ht="12.75">
      <c r="A1336">
        <v>23151967</v>
      </c>
      <c r="B1336" t="s">
        <v>4042</v>
      </c>
      <c r="C1336" t="s">
        <v>4715</v>
      </c>
      <c r="H1336">
        <v>1856</v>
      </c>
      <c r="I1336">
        <v>2</v>
      </c>
      <c r="J1336">
        <v>20</v>
      </c>
      <c r="K1336">
        <v>1937</v>
      </c>
      <c r="L1336" t="s">
        <v>4716</v>
      </c>
      <c r="N1336" t="s">
        <v>4717</v>
      </c>
      <c r="O1336" t="s">
        <v>1282</v>
      </c>
    </row>
    <row r="1337" spans="1:15" ht="12.75">
      <c r="A1337">
        <v>22775468</v>
      </c>
      <c r="B1337" t="s">
        <v>4042</v>
      </c>
      <c r="C1337" t="s">
        <v>1580</v>
      </c>
      <c r="I1337">
        <v>4</v>
      </c>
      <c r="J1337">
        <v>26</v>
      </c>
      <c r="K1337">
        <v>1912</v>
      </c>
      <c r="L1337" t="s">
        <v>4718</v>
      </c>
      <c r="N1337" t="s">
        <v>4719</v>
      </c>
      <c r="O1337" t="s">
        <v>1282</v>
      </c>
    </row>
    <row r="1338" spans="1:15" ht="12.75">
      <c r="A1338">
        <v>22775464</v>
      </c>
      <c r="B1338" t="s">
        <v>4042</v>
      </c>
      <c r="C1338" t="s">
        <v>2746</v>
      </c>
      <c r="I1338">
        <v>10</v>
      </c>
      <c r="J1338">
        <v>4</v>
      </c>
      <c r="K1338">
        <v>1890</v>
      </c>
      <c r="L1338" t="s">
        <v>4720</v>
      </c>
      <c r="N1338" t="s">
        <v>4721</v>
      </c>
      <c r="O1338" t="s">
        <v>1282</v>
      </c>
    </row>
    <row r="1339" spans="1:15" ht="12.75">
      <c r="A1339">
        <v>22775469</v>
      </c>
      <c r="B1339" t="s">
        <v>4722</v>
      </c>
      <c r="C1339" t="s">
        <v>1478</v>
      </c>
      <c r="I1339">
        <v>9</v>
      </c>
      <c r="J1339">
        <v>7</v>
      </c>
      <c r="K1339">
        <v>1985</v>
      </c>
      <c r="L1339" t="s">
        <v>4723</v>
      </c>
      <c r="N1339" t="s">
        <v>4724</v>
      </c>
      <c r="O1339" t="s">
        <v>1272</v>
      </c>
    </row>
    <row r="1340" spans="1:15" ht="12.75">
      <c r="A1340">
        <v>22775471</v>
      </c>
      <c r="B1340" t="s">
        <v>4722</v>
      </c>
      <c r="C1340" t="s">
        <v>1917</v>
      </c>
      <c r="H1340">
        <v>1928</v>
      </c>
      <c r="I1340">
        <v>7</v>
      </c>
      <c r="J1340">
        <v>18</v>
      </c>
      <c r="K1340">
        <v>2002</v>
      </c>
      <c r="L1340" t="s">
        <v>4725</v>
      </c>
      <c r="N1340" t="s">
        <v>4726</v>
      </c>
      <c r="O1340" t="s">
        <v>1282</v>
      </c>
    </row>
    <row r="1341" spans="1:15" ht="12.75">
      <c r="A1341">
        <v>22775470</v>
      </c>
      <c r="B1341" t="s">
        <v>4722</v>
      </c>
      <c r="C1341" t="s">
        <v>4727</v>
      </c>
      <c r="H1341">
        <v>1922</v>
      </c>
      <c r="I1341">
        <v>4</v>
      </c>
      <c r="J1341">
        <v>3</v>
      </c>
      <c r="K1341">
        <v>1979</v>
      </c>
      <c r="L1341" t="s">
        <v>4728</v>
      </c>
      <c r="N1341" t="s">
        <v>4729</v>
      </c>
      <c r="O1341" t="s">
        <v>1282</v>
      </c>
    </row>
    <row r="1342" spans="1:15" ht="12.75">
      <c r="A1342">
        <v>22775480</v>
      </c>
      <c r="B1342" t="s">
        <v>3050</v>
      </c>
      <c r="C1342" t="s">
        <v>1332</v>
      </c>
      <c r="D1342" t="s">
        <v>1458</v>
      </c>
      <c r="F1342">
        <v>3</v>
      </c>
      <c r="G1342">
        <v>9</v>
      </c>
      <c r="H1342">
        <v>1822</v>
      </c>
      <c r="I1342">
        <v>6</v>
      </c>
      <c r="J1342">
        <v>3</v>
      </c>
      <c r="K1342">
        <v>1901</v>
      </c>
      <c r="L1342" t="s">
        <v>4730</v>
      </c>
      <c r="N1342" t="s">
        <v>4731</v>
      </c>
      <c r="O1342" t="s">
        <v>1282</v>
      </c>
    </row>
    <row r="1343" spans="1:15" ht="12.75">
      <c r="A1343">
        <v>22775472</v>
      </c>
      <c r="B1343" t="s">
        <v>3050</v>
      </c>
      <c r="C1343" t="s">
        <v>1925</v>
      </c>
      <c r="D1343" t="s">
        <v>1441</v>
      </c>
      <c r="H1343">
        <v>1901</v>
      </c>
      <c r="I1343">
        <v>2</v>
      </c>
      <c r="J1343">
        <v>7</v>
      </c>
      <c r="K1343">
        <v>1982</v>
      </c>
      <c r="L1343" t="s">
        <v>4732</v>
      </c>
      <c r="N1343" t="s">
        <v>1339</v>
      </c>
      <c r="O1343" t="s">
        <v>1282</v>
      </c>
    </row>
    <row r="1344" spans="1:15" ht="12.75">
      <c r="A1344">
        <v>22775481</v>
      </c>
      <c r="B1344" t="s">
        <v>3050</v>
      </c>
      <c r="C1344" t="s">
        <v>1925</v>
      </c>
      <c r="I1344">
        <v>5</v>
      </c>
      <c r="J1344">
        <v>13</v>
      </c>
      <c r="K1344">
        <v>1892</v>
      </c>
      <c r="L1344" t="s">
        <v>4733</v>
      </c>
      <c r="N1344" t="s">
        <v>4734</v>
      </c>
      <c r="O1344" t="s">
        <v>1272</v>
      </c>
    </row>
    <row r="1345" spans="1:15" ht="12.75">
      <c r="A1345">
        <v>29676817</v>
      </c>
      <c r="B1345" t="s">
        <v>3050</v>
      </c>
      <c r="C1345" t="s">
        <v>395</v>
      </c>
      <c r="D1345" t="s">
        <v>1566</v>
      </c>
      <c r="H1345">
        <v>1905</v>
      </c>
      <c r="K1345">
        <v>2005</v>
      </c>
      <c r="O1345" t="s">
        <v>1282</v>
      </c>
    </row>
    <row r="1346" spans="1:15" ht="12.75">
      <c r="A1346">
        <v>22775474</v>
      </c>
      <c r="B1346" t="s">
        <v>3050</v>
      </c>
      <c r="C1346" t="s">
        <v>4735</v>
      </c>
      <c r="I1346">
        <v>12</v>
      </c>
      <c r="J1346">
        <v>25</v>
      </c>
      <c r="K1346">
        <v>1910</v>
      </c>
      <c r="L1346" t="s">
        <v>4736</v>
      </c>
      <c r="N1346" t="s">
        <v>4737</v>
      </c>
      <c r="O1346" t="s">
        <v>1272</v>
      </c>
    </row>
    <row r="1347" spans="1:15" ht="12.75">
      <c r="A1347">
        <v>22775482</v>
      </c>
      <c r="B1347" t="s">
        <v>3050</v>
      </c>
      <c r="C1347" t="s">
        <v>4738</v>
      </c>
      <c r="I1347">
        <v>3</v>
      </c>
      <c r="J1347">
        <v>26</v>
      </c>
      <c r="K1347">
        <v>1911</v>
      </c>
      <c r="L1347" t="s">
        <v>4739</v>
      </c>
      <c r="N1347" t="s">
        <v>4740</v>
      </c>
      <c r="O1347" t="s">
        <v>1272</v>
      </c>
    </row>
    <row r="1348" spans="1:15" ht="12.75">
      <c r="A1348">
        <v>22775479</v>
      </c>
      <c r="B1348" t="s">
        <v>3050</v>
      </c>
      <c r="C1348" t="s">
        <v>2061</v>
      </c>
      <c r="I1348">
        <v>1</v>
      </c>
      <c r="J1348">
        <v>27</v>
      </c>
      <c r="K1348">
        <v>1904</v>
      </c>
      <c r="L1348" t="s">
        <v>4741</v>
      </c>
      <c r="N1348" t="s">
        <v>4742</v>
      </c>
      <c r="O1348" t="s">
        <v>1282</v>
      </c>
    </row>
    <row r="1349" spans="1:15" ht="12.75">
      <c r="A1349">
        <v>22775477</v>
      </c>
      <c r="B1349" t="s">
        <v>3050</v>
      </c>
      <c r="C1349" t="s">
        <v>1580</v>
      </c>
      <c r="H1349">
        <v>1822</v>
      </c>
      <c r="I1349">
        <v>3</v>
      </c>
      <c r="J1349">
        <v>31</v>
      </c>
      <c r="K1349">
        <v>1909</v>
      </c>
      <c r="L1349" t="s">
        <v>4743</v>
      </c>
      <c r="N1349" t="s">
        <v>4744</v>
      </c>
      <c r="O1349" t="s">
        <v>1282</v>
      </c>
    </row>
    <row r="1350" spans="1:15" ht="12.75">
      <c r="A1350">
        <v>22775473</v>
      </c>
      <c r="B1350" t="s">
        <v>3050</v>
      </c>
      <c r="C1350" t="s">
        <v>4631</v>
      </c>
      <c r="F1350">
        <v>3</v>
      </c>
      <c r="G1350">
        <v>12</v>
      </c>
      <c r="H1350">
        <v>1950</v>
      </c>
      <c r="I1350">
        <v>3</v>
      </c>
      <c r="J1350">
        <v>12</v>
      </c>
      <c r="K1350">
        <v>1950</v>
      </c>
      <c r="L1350" t="s">
        <v>4745</v>
      </c>
      <c r="N1350" t="s">
        <v>4746</v>
      </c>
      <c r="O1350" t="s">
        <v>1272</v>
      </c>
    </row>
    <row r="1351" spans="1:15" ht="12.75">
      <c r="A1351">
        <v>22775476</v>
      </c>
      <c r="B1351" t="s">
        <v>3050</v>
      </c>
      <c r="C1351" t="s">
        <v>4747</v>
      </c>
      <c r="I1351">
        <v>3</v>
      </c>
      <c r="J1351">
        <v>27</v>
      </c>
      <c r="K1351">
        <v>1895</v>
      </c>
      <c r="L1351" t="s">
        <v>4748</v>
      </c>
      <c r="N1351" t="s">
        <v>4749</v>
      </c>
      <c r="O1351" t="s">
        <v>1272</v>
      </c>
    </row>
    <row r="1352" spans="1:15" ht="12.75">
      <c r="A1352">
        <v>22775475</v>
      </c>
      <c r="B1352" t="s">
        <v>3050</v>
      </c>
      <c r="C1352" t="s">
        <v>4750</v>
      </c>
      <c r="I1352">
        <v>3</v>
      </c>
      <c r="J1352">
        <v>20</v>
      </c>
      <c r="K1352">
        <v>1917</v>
      </c>
      <c r="L1352" t="s">
        <v>4751</v>
      </c>
      <c r="N1352" t="s">
        <v>4752</v>
      </c>
      <c r="O1352" t="s">
        <v>1272</v>
      </c>
    </row>
    <row r="1353" spans="1:15" ht="12.75">
      <c r="A1353">
        <v>22775478</v>
      </c>
      <c r="B1353" t="s">
        <v>3050</v>
      </c>
      <c r="C1353" t="s">
        <v>2044</v>
      </c>
      <c r="F1353">
        <v>6</v>
      </c>
      <c r="G1353">
        <v>10</v>
      </c>
      <c r="H1353">
        <v>1818</v>
      </c>
      <c r="I1353">
        <v>7</v>
      </c>
      <c r="J1353">
        <v>10</v>
      </c>
      <c r="K1353">
        <v>1890</v>
      </c>
      <c r="L1353" t="s">
        <v>4753</v>
      </c>
      <c r="N1353" t="s">
        <v>4754</v>
      </c>
      <c r="O1353" t="s">
        <v>1282</v>
      </c>
    </row>
    <row r="1354" spans="1:15" ht="12.75">
      <c r="A1354">
        <v>22775483</v>
      </c>
      <c r="B1354" t="s">
        <v>4755</v>
      </c>
      <c r="C1354" t="s">
        <v>4756</v>
      </c>
      <c r="I1354">
        <v>3</v>
      </c>
      <c r="J1354">
        <v>9</v>
      </c>
      <c r="K1354">
        <v>1935</v>
      </c>
      <c r="L1354" t="s">
        <v>4757</v>
      </c>
      <c r="N1354" t="s">
        <v>4758</v>
      </c>
      <c r="O1354" t="s">
        <v>1272</v>
      </c>
    </row>
    <row r="1355" spans="1:15" ht="12.75">
      <c r="A1355">
        <v>22775484</v>
      </c>
      <c r="B1355" t="s">
        <v>4759</v>
      </c>
      <c r="C1355" t="s">
        <v>2700</v>
      </c>
      <c r="E1355" t="s">
        <v>4199</v>
      </c>
      <c r="F1355">
        <v>6</v>
      </c>
      <c r="G1355">
        <v>11</v>
      </c>
      <c r="H1355">
        <v>1867</v>
      </c>
      <c r="I1355">
        <v>3</v>
      </c>
      <c r="J1355">
        <v>26</v>
      </c>
      <c r="K1355">
        <v>1933</v>
      </c>
      <c r="L1355" t="s">
        <v>4760</v>
      </c>
      <c r="N1355" t="s">
        <v>4761</v>
      </c>
      <c r="O1355" t="s">
        <v>1272</v>
      </c>
    </row>
    <row r="1356" spans="1:15" ht="12.75">
      <c r="A1356">
        <v>22775486</v>
      </c>
      <c r="B1356" t="s">
        <v>4762</v>
      </c>
      <c r="C1356" t="s">
        <v>1551</v>
      </c>
      <c r="D1356" t="s">
        <v>1371</v>
      </c>
      <c r="H1356">
        <v>1894</v>
      </c>
      <c r="I1356">
        <v>2</v>
      </c>
      <c r="J1356">
        <v>23</v>
      </c>
      <c r="K1356">
        <v>1978</v>
      </c>
      <c r="L1356" t="s">
        <v>4763</v>
      </c>
      <c r="N1356" t="e">
        <f>--died at MICHIGAN CITY,in Twp listing as Alice M.</f>
        <v>#NAME?</v>
      </c>
      <c r="O1356" t="s">
        <v>1282</v>
      </c>
    </row>
    <row r="1357" spans="1:15" ht="12.75">
      <c r="A1357">
        <v>22775485</v>
      </c>
      <c r="B1357" t="s">
        <v>4762</v>
      </c>
      <c r="C1357" t="s">
        <v>4764</v>
      </c>
      <c r="I1357">
        <v>1</v>
      </c>
      <c r="J1357">
        <v>2</v>
      </c>
      <c r="K1357">
        <v>1993</v>
      </c>
      <c r="L1357" t="s">
        <v>4598</v>
      </c>
      <c r="N1357" t="e">
        <f>--died at DOUGLAS</f>
        <v>#NAME?</v>
      </c>
      <c r="O1357" t="s">
        <v>1272</v>
      </c>
    </row>
    <row r="1358" spans="1:15" ht="12.75">
      <c r="A1358">
        <v>29974075</v>
      </c>
      <c r="B1358" t="s">
        <v>4765</v>
      </c>
      <c r="C1358" t="s">
        <v>2700</v>
      </c>
      <c r="I1358">
        <v>10</v>
      </c>
      <c r="J1358">
        <v>15</v>
      </c>
      <c r="K1358">
        <v>1934</v>
      </c>
      <c r="O1358" t="s">
        <v>1282</v>
      </c>
    </row>
    <row r="1359" spans="1:15" ht="12.75">
      <c r="A1359">
        <v>23313945</v>
      </c>
      <c r="B1359" t="s">
        <v>4245</v>
      </c>
      <c r="C1359" t="s">
        <v>1458</v>
      </c>
      <c r="D1359" t="s">
        <v>4648</v>
      </c>
      <c r="I1359">
        <v>12</v>
      </c>
      <c r="K1359">
        <v>1912</v>
      </c>
      <c r="O1359" t="s">
        <v>1272</v>
      </c>
    </row>
    <row r="1360" spans="1:15" ht="12.75">
      <c r="A1360">
        <v>22775488</v>
      </c>
      <c r="B1360" t="s">
        <v>4766</v>
      </c>
      <c r="C1360" t="s">
        <v>1401</v>
      </c>
      <c r="I1360">
        <v>7</v>
      </c>
      <c r="J1360">
        <v>17</v>
      </c>
      <c r="K1360">
        <v>1868</v>
      </c>
      <c r="L1360" t="s">
        <v>4767</v>
      </c>
      <c r="N1360" t="s">
        <v>4768</v>
      </c>
      <c r="O1360" t="s">
        <v>1272</v>
      </c>
    </row>
    <row r="1361" spans="1:15" ht="12.75">
      <c r="A1361">
        <v>22775489</v>
      </c>
      <c r="B1361" t="s">
        <v>4769</v>
      </c>
      <c r="C1361" t="s">
        <v>4770</v>
      </c>
      <c r="I1361">
        <v>8</v>
      </c>
      <c r="J1361">
        <v>26</v>
      </c>
      <c r="K1361">
        <v>1891</v>
      </c>
      <c r="L1361" t="s">
        <v>4771</v>
      </c>
      <c r="N1361" t="s">
        <v>4772</v>
      </c>
      <c r="O1361" t="s">
        <v>1272</v>
      </c>
    </row>
    <row r="1362" spans="1:15" ht="12.75">
      <c r="A1362">
        <v>22775490</v>
      </c>
      <c r="B1362" t="s">
        <v>277</v>
      </c>
      <c r="C1362" t="s">
        <v>1542</v>
      </c>
      <c r="D1362" t="s">
        <v>1661</v>
      </c>
      <c r="F1362">
        <v>1</v>
      </c>
      <c r="G1362">
        <v>1</v>
      </c>
      <c r="H1362">
        <v>1869</v>
      </c>
      <c r="I1362">
        <v>3</v>
      </c>
      <c r="J1362">
        <v>19</v>
      </c>
      <c r="K1362">
        <v>1948</v>
      </c>
      <c r="L1362" t="s">
        <v>4773</v>
      </c>
      <c r="N1362" t="s">
        <v>4774</v>
      </c>
      <c r="O1362" t="s">
        <v>1282</v>
      </c>
    </row>
    <row r="1363" spans="1:15" ht="12.75">
      <c r="A1363">
        <v>22775492</v>
      </c>
      <c r="B1363" t="s">
        <v>4775</v>
      </c>
      <c r="C1363" t="s">
        <v>4776</v>
      </c>
      <c r="I1363">
        <v>2</v>
      </c>
      <c r="J1363">
        <v>23</v>
      </c>
      <c r="K1363">
        <v>1944</v>
      </c>
      <c r="L1363" t="s">
        <v>4777</v>
      </c>
      <c r="N1363" t="s">
        <v>4778</v>
      </c>
      <c r="O1363" t="s">
        <v>1272</v>
      </c>
    </row>
    <row r="1364" spans="1:15" ht="12.75">
      <c r="A1364">
        <v>22775491</v>
      </c>
      <c r="B1364" t="s">
        <v>4775</v>
      </c>
      <c r="C1364" t="s">
        <v>4779</v>
      </c>
      <c r="I1364">
        <v>12</v>
      </c>
      <c r="J1364">
        <v>24</v>
      </c>
      <c r="K1364">
        <v>1964</v>
      </c>
      <c r="L1364" t="s">
        <v>4780</v>
      </c>
      <c r="N1364" t="s">
        <v>4781</v>
      </c>
      <c r="O1364" t="s">
        <v>1272</v>
      </c>
    </row>
    <row r="1365" spans="1:15" ht="12.75">
      <c r="A1365">
        <v>22775493</v>
      </c>
      <c r="B1365" t="s">
        <v>4782</v>
      </c>
      <c r="C1365" t="s">
        <v>1401</v>
      </c>
      <c r="I1365">
        <v>5</v>
      </c>
      <c r="J1365">
        <v>13</v>
      </c>
      <c r="K1365">
        <v>1870</v>
      </c>
      <c r="L1365" t="s">
        <v>4783</v>
      </c>
      <c r="N1365" t="s">
        <v>1339</v>
      </c>
      <c r="O1365" t="s">
        <v>1272</v>
      </c>
    </row>
    <row r="1366" spans="1:15" ht="12.75">
      <c r="A1366">
        <v>22775498</v>
      </c>
      <c r="B1366" t="s">
        <v>4782</v>
      </c>
      <c r="C1366" t="s">
        <v>1335</v>
      </c>
      <c r="H1366">
        <v>1825</v>
      </c>
      <c r="I1366">
        <v>5</v>
      </c>
      <c r="J1366">
        <v>23</v>
      </c>
      <c r="K1366">
        <v>1883</v>
      </c>
      <c r="L1366" t="s">
        <v>4784</v>
      </c>
      <c r="N1366" t="s">
        <v>4785</v>
      </c>
      <c r="O1366" t="s">
        <v>1272</v>
      </c>
    </row>
    <row r="1367" spans="1:15" ht="12.75">
      <c r="A1367">
        <v>22775494</v>
      </c>
      <c r="B1367" t="s">
        <v>4782</v>
      </c>
      <c r="C1367" t="s">
        <v>2061</v>
      </c>
      <c r="I1367">
        <v>5</v>
      </c>
      <c r="J1367">
        <v>13</v>
      </c>
      <c r="K1367">
        <v>1970</v>
      </c>
      <c r="L1367" t="s">
        <v>4786</v>
      </c>
      <c r="N1367" t="s">
        <v>1339</v>
      </c>
      <c r="O1367" t="s">
        <v>1272</v>
      </c>
    </row>
    <row r="1368" spans="1:15" ht="12.75">
      <c r="A1368">
        <v>22775497</v>
      </c>
      <c r="B1368" t="s">
        <v>4782</v>
      </c>
      <c r="C1368" t="s">
        <v>2061</v>
      </c>
      <c r="I1368">
        <v>8</v>
      </c>
      <c r="J1368">
        <v>8</v>
      </c>
      <c r="K1368">
        <v>1893</v>
      </c>
      <c r="L1368" t="s">
        <v>4787</v>
      </c>
      <c r="N1368" t="s">
        <v>4788</v>
      </c>
      <c r="O1368" t="s">
        <v>1272</v>
      </c>
    </row>
    <row r="1369" spans="1:15" ht="12.75">
      <c r="A1369">
        <v>22775503</v>
      </c>
      <c r="B1369" t="s">
        <v>4789</v>
      </c>
      <c r="C1369" t="s">
        <v>1332</v>
      </c>
      <c r="D1369" t="s">
        <v>1764</v>
      </c>
      <c r="F1369">
        <v>12</v>
      </c>
      <c r="G1369">
        <v>27</v>
      </c>
      <c r="H1369">
        <v>1906</v>
      </c>
      <c r="I1369">
        <v>1</v>
      </c>
      <c r="J1369">
        <v>14</v>
      </c>
      <c r="K1369">
        <v>1919</v>
      </c>
      <c r="L1369" t="s">
        <v>4790</v>
      </c>
      <c r="N1369" t="s">
        <v>2084</v>
      </c>
      <c r="O1369" t="s">
        <v>1282</v>
      </c>
    </row>
    <row r="1370" spans="1:15" ht="12.75">
      <c r="A1370">
        <v>22775502</v>
      </c>
      <c r="B1370" t="s">
        <v>4789</v>
      </c>
      <c r="C1370" t="s">
        <v>1542</v>
      </c>
      <c r="D1370" t="s">
        <v>1705</v>
      </c>
      <c r="F1370">
        <v>11</v>
      </c>
      <c r="G1370">
        <v>17</v>
      </c>
      <c r="H1370">
        <v>1884</v>
      </c>
      <c r="I1370">
        <v>12</v>
      </c>
      <c r="J1370">
        <v>18</v>
      </c>
      <c r="K1370">
        <v>1922</v>
      </c>
      <c r="L1370" t="s">
        <v>2085</v>
      </c>
      <c r="N1370" t="e">
        <f>-of BURNED TO DEATH died at BLOOMINGTON,ILLINOIS</f>
        <v>#NAME?</v>
      </c>
      <c r="O1370" t="s">
        <v>1282</v>
      </c>
    </row>
    <row r="1371" spans="1:15" ht="12.75">
      <c r="A1371">
        <v>22775504</v>
      </c>
      <c r="B1371" t="s">
        <v>4789</v>
      </c>
      <c r="C1371" t="s">
        <v>2086</v>
      </c>
      <c r="F1371">
        <v>3</v>
      </c>
      <c r="G1371">
        <v>30</v>
      </c>
      <c r="H1371">
        <v>1855</v>
      </c>
      <c r="I1371">
        <v>12</v>
      </c>
      <c r="J1371">
        <v>28</v>
      </c>
      <c r="K1371">
        <v>1910</v>
      </c>
      <c r="L1371" t="s">
        <v>2087</v>
      </c>
      <c r="N1371" t="s">
        <v>2088</v>
      </c>
      <c r="O1371" t="s">
        <v>1282</v>
      </c>
    </row>
    <row r="1372" spans="1:15" ht="12.75">
      <c r="A1372">
        <v>22775501</v>
      </c>
      <c r="B1372" t="s">
        <v>4789</v>
      </c>
      <c r="C1372" t="s">
        <v>1528</v>
      </c>
      <c r="F1372">
        <v>10</v>
      </c>
      <c r="G1372">
        <v>7</v>
      </c>
      <c r="H1372">
        <v>1889</v>
      </c>
      <c r="I1372">
        <v>8</v>
      </c>
      <c r="J1372">
        <v>2</v>
      </c>
      <c r="K1372">
        <v>1954</v>
      </c>
      <c r="L1372" t="s">
        <v>2089</v>
      </c>
      <c r="N1372" t="e">
        <f>-of MYOCARDIAL HEART DISEASE died at CHICAGO,ILLINOIS</f>
        <v>#NAME?</v>
      </c>
      <c r="O1372" t="s">
        <v>1272</v>
      </c>
    </row>
    <row r="1373" spans="1:15" ht="12.75">
      <c r="A1373">
        <v>22775505</v>
      </c>
      <c r="B1373" t="s">
        <v>2090</v>
      </c>
      <c r="C1373" t="s">
        <v>4541</v>
      </c>
      <c r="I1373">
        <v>5</v>
      </c>
      <c r="J1373">
        <v>13</v>
      </c>
      <c r="K1373">
        <v>1883</v>
      </c>
      <c r="L1373" t="s">
        <v>2091</v>
      </c>
      <c r="N1373" t="s">
        <v>2092</v>
      </c>
      <c r="O1373" t="s">
        <v>1272</v>
      </c>
    </row>
    <row r="1374" spans="1:15" ht="12.75">
      <c r="A1374">
        <v>22775506</v>
      </c>
      <c r="B1374" t="s">
        <v>2093</v>
      </c>
      <c r="C1374" t="s">
        <v>2094</v>
      </c>
      <c r="I1374">
        <v>6</v>
      </c>
      <c r="J1374">
        <v>2</v>
      </c>
      <c r="K1374">
        <v>1933</v>
      </c>
      <c r="L1374" t="s">
        <v>2095</v>
      </c>
      <c r="N1374" t="s">
        <v>2096</v>
      </c>
      <c r="O1374" t="s">
        <v>1272</v>
      </c>
    </row>
    <row r="1375" spans="1:15" ht="12.75">
      <c r="A1375">
        <v>22775507</v>
      </c>
      <c r="B1375" t="s">
        <v>2044</v>
      </c>
      <c r="C1375" t="s">
        <v>1559</v>
      </c>
      <c r="I1375">
        <v>5</v>
      </c>
      <c r="J1375">
        <v>14</v>
      </c>
      <c r="K1375">
        <v>1996</v>
      </c>
      <c r="L1375" t="s">
        <v>2097</v>
      </c>
      <c r="N1375" t="s">
        <v>1339</v>
      </c>
      <c r="O1375" t="s">
        <v>1282</v>
      </c>
    </row>
    <row r="1376" spans="1:15" ht="12.75">
      <c r="A1376">
        <v>22775508</v>
      </c>
      <c r="B1376" t="s">
        <v>2044</v>
      </c>
      <c r="C1376" t="s">
        <v>181</v>
      </c>
      <c r="I1376">
        <v>11</v>
      </c>
      <c r="J1376">
        <v>26</v>
      </c>
      <c r="K1376">
        <v>2002</v>
      </c>
      <c r="L1376" t="s">
        <v>2098</v>
      </c>
      <c r="N1376" t="s">
        <v>2099</v>
      </c>
      <c r="O1376" t="s">
        <v>1282</v>
      </c>
    </row>
    <row r="1377" spans="1:15" ht="12.75">
      <c r="A1377">
        <v>22775509</v>
      </c>
      <c r="B1377" t="s">
        <v>2100</v>
      </c>
      <c r="C1377" t="s">
        <v>2101</v>
      </c>
      <c r="F1377">
        <v>2</v>
      </c>
      <c r="G1377">
        <v>17</v>
      </c>
      <c r="H1377">
        <v>1876</v>
      </c>
      <c r="I1377">
        <v>4</v>
      </c>
      <c r="J1377">
        <v>17</v>
      </c>
      <c r="K1377">
        <v>1932</v>
      </c>
      <c r="L1377" t="s">
        <v>2102</v>
      </c>
      <c r="N1377" t="s">
        <v>2103</v>
      </c>
      <c r="O1377" t="s">
        <v>1282</v>
      </c>
    </row>
    <row r="1378" spans="1:15" ht="12.75">
      <c r="A1378">
        <v>22775511</v>
      </c>
      <c r="B1378" t="s">
        <v>2104</v>
      </c>
      <c r="C1378" t="s">
        <v>1419</v>
      </c>
      <c r="E1378" t="s">
        <v>333</v>
      </c>
      <c r="F1378">
        <v>1</v>
      </c>
      <c r="G1378">
        <v>7</v>
      </c>
      <c r="H1378">
        <v>1883</v>
      </c>
      <c r="I1378">
        <v>2</v>
      </c>
      <c r="J1378">
        <v>25</v>
      </c>
      <c r="K1378">
        <v>1963</v>
      </c>
      <c r="L1378" t="s">
        <v>2105</v>
      </c>
      <c r="N1378" t="s">
        <v>2106</v>
      </c>
      <c r="O1378" t="s">
        <v>1282</v>
      </c>
    </row>
    <row r="1379" spans="1:15" ht="12.75">
      <c r="A1379">
        <v>22775510</v>
      </c>
      <c r="B1379" t="s">
        <v>2104</v>
      </c>
      <c r="C1379" t="s">
        <v>2107</v>
      </c>
      <c r="F1379">
        <v>4</v>
      </c>
      <c r="G1379">
        <v>10</v>
      </c>
      <c r="H1379">
        <v>1877</v>
      </c>
      <c r="I1379">
        <v>2</v>
      </c>
      <c r="J1379">
        <v>8</v>
      </c>
      <c r="K1379">
        <v>1965</v>
      </c>
      <c r="L1379" t="s">
        <v>2108</v>
      </c>
      <c r="N1379" t="s">
        <v>895</v>
      </c>
      <c r="O1379" t="s">
        <v>1282</v>
      </c>
    </row>
    <row r="1380" spans="1:15" ht="12.75">
      <c r="A1380">
        <v>29676885</v>
      </c>
      <c r="B1380" t="s">
        <v>2109</v>
      </c>
      <c r="C1380" t="s">
        <v>4401</v>
      </c>
      <c r="H1380">
        <v>1925</v>
      </c>
      <c r="K1380">
        <v>2008</v>
      </c>
      <c r="O1380" t="s">
        <v>1282</v>
      </c>
    </row>
    <row r="1381" spans="1:15" ht="12.75">
      <c r="A1381">
        <v>22775512</v>
      </c>
      <c r="B1381" t="s">
        <v>2110</v>
      </c>
      <c r="C1381" t="s">
        <v>522</v>
      </c>
      <c r="I1381">
        <v>7</v>
      </c>
      <c r="J1381">
        <v>17</v>
      </c>
      <c r="K1381">
        <v>1868</v>
      </c>
      <c r="L1381" t="s">
        <v>2111</v>
      </c>
      <c r="N1381" t="s">
        <v>4768</v>
      </c>
      <c r="O1381" t="s">
        <v>1272</v>
      </c>
    </row>
    <row r="1382" spans="1:15" ht="12.75">
      <c r="A1382">
        <v>29676842</v>
      </c>
      <c r="B1382" t="s">
        <v>2112</v>
      </c>
      <c r="C1382" t="s">
        <v>231</v>
      </c>
      <c r="H1382">
        <v>1930</v>
      </c>
      <c r="O1382" t="s">
        <v>1282</v>
      </c>
    </row>
    <row r="1383" spans="1:15" ht="12.75">
      <c r="A1383">
        <v>22775513</v>
      </c>
      <c r="B1383" t="s">
        <v>2112</v>
      </c>
      <c r="C1383" t="s">
        <v>1504</v>
      </c>
      <c r="F1383">
        <v>7</v>
      </c>
      <c r="G1383">
        <v>14</v>
      </c>
      <c r="H1383">
        <v>1927</v>
      </c>
      <c r="I1383">
        <v>6</v>
      </c>
      <c r="J1383">
        <v>27</v>
      </c>
      <c r="K1383">
        <v>1992</v>
      </c>
      <c r="L1383" t="s">
        <v>2113</v>
      </c>
      <c r="N1383" t="s">
        <v>2114</v>
      </c>
      <c r="O1383" t="s">
        <v>1282</v>
      </c>
    </row>
    <row r="1384" spans="1:15" ht="12.75">
      <c r="A1384">
        <v>22775514</v>
      </c>
      <c r="B1384" t="s">
        <v>2115</v>
      </c>
      <c r="C1384" t="s">
        <v>280</v>
      </c>
      <c r="F1384">
        <v>3</v>
      </c>
      <c r="G1384">
        <v>5</v>
      </c>
      <c r="H1384">
        <v>1869</v>
      </c>
      <c r="I1384">
        <v>7</v>
      </c>
      <c r="J1384">
        <v>18</v>
      </c>
      <c r="K1384">
        <v>1954</v>
      </c>
      <c r="L1384" t="s">
        <v>2116</v>
      </c>
      <c r="N1384" t="e">
        <f>-of MYOCARDIAL HEART DISEASE died at CHICAGO</f>
        <v>#NAME?</v>
      </c>
      <c r="O1384" t="s">
        <v>1282</v>
      </c>
    </row>
    <row r="1385" spans="1:15" ht="12.75">
      <c r="A1385">
        <v>22775515</v>
      </c>
      <c r="B1385" t="s">
        <v>2115</v>
      </c>
      <c r="C1385" t="s">
        <v>2117</v>
      </c>
      <c r="F1385">
        <v>11</v>
      </c>
      <c r="G1385">
        <v>8</v>
      </c>
      <c r="H1385">
        <v>1869</v>
      </c>
      <c r="I1385">
        <v>2</v>
      </c>
      <c r="J1385">
        <v>5</v>
      </c>
      <c r="K1385">
        <v>1947</v>
      </c>
      <c r="L1385" t="s">
        <v>2118</v>
      </c>
      <c r="N1385" t="s">
        <v>2119</v>
      </c>
      <c r="O1385" t="s">
        <v>1282</v>
      </c>
    </row>
    <row r="1386" spans="1:15" ht="12.75">
      <c r="A1386">
        <v>22775531</v>
      </c>
      <c r="B1386" t="s">
        <v>2120</v>
      </c>
      <c r="C1386" t="s">
        <v>1419</v>
      </c>
      <c r="K1386">
        <v>1977</v>
      </c>
      <c r="L1386" t="s">
        <v>2121</v>
      </c>
      <c r="N1386" t="s">
        <v>1339</v>
      </c>
      <c r="O1386" t="s">
        <v>1272</v>
      </c>
    </row>
    <row r="1387" spans="1:15" ht="12.75">
      <c r="A1387">
        <v>22775530</v>
      </c>
      <c r="B1387" t="s">
        <v>2120</v>
      </c>
      <c r="C1387" t="s">
        <v>2122</v>
      </c>
      <c r="F1387">
        <v>1</v>
      </c>
      <c r="G1387">
        <v>16</v>
      </c>
      <c r="H1387">
        <v>1916</v>
      </c>
      <c r="I1387">
        <v>2</v>
      </c>
      <c r="J1387">
        <v>16</v>
      </c>
      <c r="K1387">
        <v>1992</v>
      </c>
      <c r="L1387" t="s">
        <v>2121</v>
      </c>
      <c r="N1387" t="s">
        <v>1339</v>
      </c>
      <c r="O1387" t="s">
        <v>1272</v>
      </c>
    </row>
    <row r="1388" spans="1:15" ht="12.75">
      <c r="A1388">
        <v>22775532</v>
      </c>
      <c r="B1388" t="s">
        <v>2120</v>
      </c>
      <c r="C1388" t="s">
        <v>2123</v>
      </c>
      <c r="I1388">
        <v>10</v>
      </c>
      <c r="J1388">
        <v>28</v>
      </c>
      <c r="K1388">
        <v>2003</v>
      </c>
      <c r="L1388" t="s">
        <v>2124</v>
      </c>
      <c r="N1388" t="s">
        <v>2125</v>
      </c>
      <c r="O1388" t="s">
        <v>1272</v>
      </c>
    </row>
    <row r="1389" spans="1:15" ht="12.75">
      <c r="A1389">
        <v>28916981</v>
      </c>
      <c r="B1389" t="s">
        <v>4165</v>
      </c>
      <c r="C1389" t="s">
        <v>2126</v>
      </c>
      <c r="D1389" t="s">
        <v>1441</v>
      </c>
      <c r="H1389">
        <v>1907</v>
      </c>
      <c r="K1389">
        <v>1962</v>
      </c>
      <c r="O1389" t="s">
        <v>1282</v>
      </c>
    </row>
    <row r="1390" spans="1:15" ht="12.75">
      <c r="A1390">
        <v>22775534</v>
      </c>
      <c r="B1390" t="s">
        <v>4165</v>
      </c>
      <c r="C1390" t="s">
        <v>1928</v>
      </c>
      <c r="D1390" t="s">
        <v>2127</v>
      </c>
      <c r="F1390">
        <v>3</v>
      </c>
      <c r="G1390">
        <v>17</v>
      </c>
      <c r="H1390">
        <v>1928</v>
      </c>
      <c r="I1390">
        <v>4</v>
      </c>
      <c r="J1390">
        <v>10</v>
      </c>
      <c r="K1390">
        <v>1998</v>
      </c>
      <c r="L1390" t="s">
        <v>2128</v>
      </c>
      <c r="M1390" t="s">
        <v>2129</v>
      </c>
      <c r="N1390" t="s">
        <v>2130</v>
      </c>
      <c r="O1390" t="s">
        <v>1282</v>
      </c>
    </row>
    <row r="1391" spans="1:15" ht="12.75">
      <c r="A1391">
        <v>22775533</v>
      </c>
      <c r="B1391" t="s">
        <v>4165</v>
      </c>
      <c r="C1391" t="s">
        <v>1419</v>
      </c>
      <c r="F1391">
        <v>4</v>
      </c>
      <c r="G1391">
        <v>18</v>
      </c>
      <c r="H1391">
        <v>1922</v>
      </c>
      <c r="I1391">
        <v>6</v>
      </c>
      <c r="J1391">
        <v>22</v>
      </c>
      <c r="K1391">
        <v>1998</v>
      </c>
      <c r="L1391" t="s">
        <v>2131</v>
      </c>
      <c r="M1391" t="s">
        <v>2132</v>
      </c>
      <c r="N1391" t="s">
        <v>2133</v>
      </c>
      <c r="O1391" t="s">
        <v>1282</v>
      </c>
    </row>
    <row r="1392" spans="1:15" ht="12.75">
      <c r="A1392">
        <v>22775536</v>
      </c>
      <c r="B1392" t="s">
        <v>4165</v>
      </c>
      <c r="C1392" t="s">
        <v>541</v>
      </c>
      <c r="E1392" t="s">
        <v>2134</v>
      </c>
      <c r="H1392">
        <v>1861</v>
      </c>
      <c r="I1392">
        <v>3</v>
      </c>
      <c r="J1392">
        <v>27</v>
      </c>
      <c r="K1392">
        <v>1915</v>
      </c>
      <c r="L1392" t="s">
        <v>2135</v>
      </c>
      <c r="N1392" t="e">
        <f>-of PNEUMONIA died at SAUGATUCK TOWNSHIP</f>
        <v>#NAME?</v>
      </c>
      <c r="O1392" t="s">
        <v>1282</v>
      </c>
    </row>
    <row r="1393" spans="1:15" ht="12.75">
      <c r="A1393">
        <v>29676850</v>
      </c>
      <c r="B1393" t="s">
        <v>4165</v>
      </c>
      <c r="C1393" t="s">
        <v>2136</v>
      </c>
      <c r="H1393">
        <v>1907</v>
      </c>
      <c r="K1393">
        <v>2007</v>
      </c>
      <c r="O1393" t="s">
        <v>1282</v>
      </c>
    </row>
    <row r="1394" spans="1:15" ht="12.75">
      <c r="A1394">
        <v>22775535</v>
      </c>
      <c r="B1394" t="s">
        <v>4165</v>
      </c>
      <c r="C1394" t="s">
        <v>916</v>
      </c>
      <c r="F1394">
        <v>9</v>
      </c>
      <c r="G1394">
        <v>8</v>
      </c>
      <c r="H1394">
        <v>1901</v>
      </c>
      <c r="I1394">
        <v>1</v>
      </c>
      <c r="J1394">
        <v>20</v>
      </c>
      <c r="K1394">
        <v>1998</v>
      </c>
      <c r="L1394" t="s">
        <v>2727</v>
      </c>
      <c r="N1394" t="s">
        <v>1339</v>
      </c>
      <c r="O1394" t="s">
        <v>1282</v>
      </c>
    </row>
    <row r="1395" spans="1:15" ht="12.75">
      <c r="A1395">
        <v>29676854</v>
      </c>
      <c r="B1395" t="s">
        <v>4165</v>
      </c>
      <c r="C1395" t="s">
        <v>4401</v>
      </c>
      <c r="H1395">
        <v>1935</v>
      </c>
      <c r="K1395">
        <v>2004</v>
      </c>
      <c r="O1395" t="s">
        <v>1282</v>
      </c>
    </row>
    <row r="1396" spans="1:15" ht="12.75">
      <c r="A1396">
        <v>22775537</v>
      </c>
      <c r="B1396" t="s">
        <v>4165</v>
      </c>
      <c r="C1396" t="s">
        <v>2137</v>
      </c>
      <c r="H1396">
        <v>1908</v>
      </c>
      <c r="I1396">
        <v>12</v>
      </c>
      <c r="J1396">
        <v>19</v>
      </c>
      <c r="K1396">
        <v>1996</v>
      </c>
      <c r="L1396" t="s">
        <v>2138</v>
      </c>
      <c r="N1396" t="s">
        <v>2139</v>
      </c>
      <c r="O1396" t="s">
        <v>1282</v>
      </c>
    </row>
    <row r="1397" spans="1:15" ht="12.75">
      <c r="A1397">
        <v>28917790</v>
      </c>
      <c r="B1397" t="s">
        <v>4165</v>
      </c>
      <c r="C1397" t="s">
        <v>2140</v>
      </c>
      <c r="D1397" t="s">
        <v>1351</v>
      </c>
      <c r="H1397">
        <v>1907</v>
      </c>
      <c r="K1397">
        <v>1984</v>
      </c>
      <c r="O1397" t="s">
        <v>1272</v>
      </c>
    </row>
    <row r="1398" spans="1:15" ht="12.75">
      <c r="A1398">
        <v>28917823</v>
      </c>
      <c r="B1398" t="s">
        <v>4165</v>
      </c>
      <c r="C1398" t="s">
        <v>2140</v>
      </c>
      <c r="D1398" t="s">
        <v>1351</v>
      </c>
      <c r="H1398">
        <v>1907</v>
      </c>
      <c r="K1398">
        <v>1984</v>
      </c>
      <c r="O1398" t="s">
        <v>1282</v>
      </c>
    </row>
    <row r="1399" spans="1:15" ht="12.75">
      <c r="A1399">
        <v>22775538</v>
      </c>
      <c r="B1399" t="s">
        <v>4165</v>
      </c>
      <c r="C1399" t="s">
        <v>2141</v>
      </c>
      <c r="H1399">
        <v>1941</v>
      </c>
      <c r="I1399">
        <v>4</v>
      </c>
      <c r="J1399">
        <v>19</v>
      </c>
      <c r="K1399">
        <v>1991</v>
      </c>
      <c r="L1399" t="s">
        <v>2142</v>
      </c>
      <c r="N1399" t="s">
        <v>2143</v>
      </c>
      <c r="O1399" t="s">
        <v>1282</v>
      </c>
    </row>
    <row r="1400" spans="1:15" ht="12.75">
      <c r="A1400">
        <v>22775539</v>
      </c>
      <c r="B1400" t="s">
        <v>4165</v>
      </c>
      <c r="C1400" t="s">
        <v>2144</v>
      </c>
      <c r="H1400">
        <v>1861</v>
      </c>
      <c r="I1400">
        <v>8</v>
      </c>
      <c r="J1400">
        <v>8</v>
      </c>
      <c r="K1400">
        <v>1935</v>
      </c>
      <c r="L1400" t="s">
        <v>2145</v>
      </c>
      <c r="N1400" t="s">
        <v>2146</v>
      </c>
      <c r="O1400" t="s">
        <v>1282</v>
      </c>
    </row>
    <row r="1401" spans="1:15" ht="12.75">
      <c r="A1401">
        <v>22775540</v>
      </c>
      <c r="B1401" t="s">
        <v>2147</v>
      </c>
      <c r="C1401" t="s">
        <v>3344</v>
      </c>
      <c r="F1401">
        <v>5</v>
      </c>
      <c r="G1401">
        <v>12</v>
      </c>
      <c r="H1401">
        <v>1872</v>
      </c>
      <c r="I1401">
        <v>9</v>
      </c>
      <c r="J1401">
        <v>13</v>
      </c>
      <c r="K1401">
        <v>1947</v>
      </c>
      <c r="L1401" t="s">
        <v>2148</v>
      </c>
      <c r="N1401" t="s">
        <v>2149</v>
      </c>
      <c r="O1401" t="s">
        <v>1272</v>
      </c>
    </row>
    <row r="1402" spans="1:15" ht="12.75">
      <c r="A1402">
        <v>22775556</v>
      </c>
      <c r="B1402" t="s">
        <v>2150</v>
      </c>
      <c r="C1402" t="s">
        <v>2151</v>
      </c>
      <c r="D1402" t="s">
        <v>2152</v>
      </c>
      <c r="F1402">
        <v>6</v>
      </c>
      <c r="G1402">
        <v>4</v>
      </c>
      <c r="H1402">
        <v>1842</v>
      </c>
      <c r="I1402">
        <v>3</v>
      </c>
      <c r="J1402">
        <v>27</v>
      </c>
      <c r="K1402">
        <v>1902</v>
      </c>
      <c r="L1402" t="s">
        <v>2153</v>
      </c>
      <c r="N1402" t="s">
        <v>2154</v>
      </c>
      <c r="O1402" t="s">
        <v>1282</v>
      </c>
    </row>
    <row r="1403" spans="1:15" ht="12.75">
      <c r="A1403">
        <v>22775553</v>
      </c>
      <c r="B1403" t="s">
        <v>2150</v>
      </c>
      <c r="C1403" t="s">
        <v>1332</v>
      </c>
      <c r="D1403" t="s">
        <v>1441</v>
      </c>
      <c r="E1403" t="s">
        <v>2155</v>
      </c>
      <c r="F1403">
        <v>3</v>
      </c>
      <c r="G1403">
        <v>22</v>
      </c>
      <c r="H1403">
        <v>1866</v>
      </c>
      <c r="I1403">
        <v>1</v>
      </c>
      <c r="J1403">
        <v>13</v>
      </c>
      <c r="K1403">
        <v>1945</v>
      </c>
      <c r="L1403" t="s">
        <v>2156</v>
      </c>
      <c r="N1403" t="s">
        <v>2157</v>
      </c>
      <c r="O1403" t="s">
        <v>1282</v>
      </c>
    </row>
    <row r="1404" spans="1:15" ht="12.75">
      <c r="A1404">
        <v>22775559</v>
      </c>
      <c r="B1404" t="s">
        <v>2150</v>
      </c>
      <c r="C1404" t="s">
        <v>1407</v>
      </c>
      <c r="H1404">
        <v>1875</v>
      </c>
      <c r="I1404">
        <v>6</v>
      </c>
      <c r="J1404">
        <v>12</v>
      </c>
      <c r="K1404">
        <v>1952</v>
      </c>
      <c r="L1404" t="s">
        <v>2158</v>
      </c>
      <c r="N1404" t="s">
        <v>2159</v>
      </c>
      <c r="O1404" t="s">
        <v>1282</v>
      </c>
    </row>
    <row r="1405" spans="1:15" ht="12.75">
      <c r="A1405">
        <v>22775558</v>
      </c>
      <c r="B1405" t="s">
        <v>2150</v>
      </c>
      <c r="C1405" t="s">
        <v>2160</v>
      </c>
      <c r="F1405">
        <v>12</v>
      </c>
      <c r="G1405">
        <v>10</v>
      </c>
      <c r="H1405">
        <v>1841</v>
      </c>
      <c r="I1405">
        <v>11</v>
      </c>
      <c r="J1405">
        <v>23</v>
      </c>
      <c r="K1405">
        <v>1923</v>
      </c>
      <c r="L1405" t="s">
        <v>2161</v>
      </c>
      <c r="N1405" t="s">
        <v>2162</v>
      </c>
      <c r="O1405" t="s">
        <v>1282</v>
      </c>
    </row>
    <row r="1406" spans="1:15" ht="12.75">
      <c r="A1406">
        <v>22775541</v>
      </c>
      <c r="B1406" t="s">
        <v>2150</v>
      </c>
      <c r="C1406" t="s">
        <v>2163</v>
      </c>
      <c r="I1406">
        <v>3</v>
      </c>
      <c r="J1406">
        <v>24</v>
      </c>
      <c r="K1406">
        <v>1974</v>
      </c>
      <c r="L1406" t="s">
        <v>2164</v>
      </c>
      <c r="N1406" t="s">
        <v>2165</v>
      </c>
      <c r="O1406" t="s">
        <v>1282</v>
      </c>
    </row>
    <row r="1407" spans="1:15" ht="12.75">
      <c r="A1407">
        <v>22775560</v>
      </c>
      <c r="B1407" t="s">
        <v>2150</v>
      </c>
      <c r="C1407" t="s">
        <v>1704</v>
      </c>
      <c r="D1407" t="s">
        <v>541</v>
      </c>
      <c r="E1407" t="s">
        <v>4051</v>
      </c>
      <c r="F1407">
        <v>11</v>
      </c>
      <c r="G1407">
        <v>7</v>
      </c>
      <c r="H1407">
        <v>1877</v>
      </c>
      <c r="I1407">
        <v>12</v>
      </c>
      <c r="J1407">
        <v>24</v>
      </c>
      <c r="K1407">
        <v>1934</v>
      </c>
      <c r="L1407" t="s">
        <v>2166</v>
      </c>
      <c r="N1407" t="s">
        <v>2167</v>
      </c>
      <c r="O1407" t="s">
        <v>1282</v>
      </c>
    </row>
    <row r="1408" spans="1:15" ht="12.75">
      <c r="A1408">
        <v>22775552</v>
      </c>
      <c r="B1408" t="s">
        <v>2150</v>
      </c>
      <c r="C1408" t="s">
        <v>2168</v>
      </c>
      <c r="E1408" t="s">
        <v>2169</v>
      </c>
      <c r="F1408">
        <v>2</v>
      </c>
      <c r="G1408">
        <v>24</v>
      </c>
      <c r="H1408">
        <v>1850</v>
      </c>
      <c r="I1408">
        <v>6</v>
      </c>
      <c r="J1408">
        <v>28</v>
      </c>
      <c r="K1408">
        <v>1924</v>
      </c>
      <c r="L1408" t="s">
        <v>2170</v>
      </c>
      <c r="N1408" t="s">
        <v>2171</v>
      </c>
      <c r="O1408" t="s">
        <v>1282</v>
      </c>
    </row>
    <row r="1409" spans="1:15" ht="12.75">
      <c r="A1409">
        <v>22775542</v>
      </c>
      <c r="B1409" t="s">
        <v>2150</v>
      </c>
      <c r="C1409" t="s">
        <v>2172</v>
      </c>
      <c r="H1409">
        <v>1889</v>
      </c>
      <c r="K1409">
        <v>1959</v>
      </c>
      <c r="L1409" t="s">
        <v>2173</v>
      </c>
      <c r="N1409" t="s">
        <v>1339</v>
      </c>
      <c r="O1409" t="s">
        <v>1282</v>
      </c>
    </row>
    <row r="1410" spans="1:15" ht="12.75">
      <c r="A1410">
        <v>22775555</v>
      </c>
      <c r="B1410" t="s">
        <v>2150</v>
      </c>
      <c r="C1410" t="s">
        <v>1446</v>
      </c>
      <c r="F1410">
        <v>2</v>
      </c>
      <c r="G1410">
        <v>20</v>
      </c>
      <c r="H1410">
        <v>1817</v>
      </c>
      <c r="I1410">
        <v>11</v>
      </c>
      <c r="J1410">
        <v>3</v>
      </c>
      <c r="K1410">
        <v>1877</v>
      </c>
      <c r="L1410" t="s">
        <v>2174</v>
      </c>
      <c r="N1410" t="s">
        <v>4204</v>
      </c>
      <c r="O1410" t="s">
        <v>1282</v>
      </c>
    </row>
    <row r="1411" spans="1:15" ht="12.75">
      <c r="A1411">
        <v>22775557</v>
      </c>
      <c r="B1411" t="s">
        <v>2150</v>
      </c>
      <c r="C1411" t="s">
        <v>1664</v>
      </c>
      <c r="F1411">
        <v>12</v>
      </c>
      <c r="G1411">
        <v>21</v>
      </c>
      <c r="H1411">
        <v>1836</v>
      </c>
      <c r="I1411">
        <v>1</v>
      </c>
      <c r="J1411">
        <v>10</v>
      </c>
      <c r="K1411">
        <v>1902</v>
      </c>
      <c r="L1411" t="s">
        <v>2175</v>
      </c>
      <c r="N1411" t="s">
        <v>2176</v>
      </c>
      <c r="O1411" t="s">
        <v>1282</v>
      </c>
    </row>
    <row r="1412" spans="1:15" ht="12.75">
      <c r="A1412">
        <v>22775551</v>
      </c>
      <c r="B1412" t="s">
        <v>2150</v>
      </c>
      <c r="C1412" t="s">
        <v>1664</v>
      </c>
      <c r="I1412">
        <v>5</v>
      </c>
      <c r="J1412">
        <v>20</v>
      </c>
      <c r="K1412">
        <v>1949</v>
      </c>
      <c r="L1412" t="s">
        <v>2156</v>
      </c>
      <c r="N1412" t="s">
        <v>2177</v>
      </c>
      <c r="O1412" t="s">
        <v>1282</v>
      </c>
    </row>
    <row r="1413" spans="1:15" ht="12.75">
      <c r="A1413">
        <v>22775550</v>
      </c>
      <c r="B1413" t="s">
        <v>2150</v>
      </c>
      <c r="C1413" t="s">
        <v>1279</v>
      </c>
      <c r="F1413">
        <v>10</v>
      </c>
      <c r="G1413">
        <v>10</v>
      </c>
      <c r="H1413">
        <v>1873</v>
      </c>
      <c r="I1413">
        <v>1</v>
      </c>
      <c r="J1413">
        <v>14</v>
      </c>
      <c r="K1413">
        <v>1944</v>
      </c>
      <c r="L1413" t="s">
        <v>2178</v>
      </c>
      <c r="N1413" t="s">
        <v>2179</v>
      </c>
      <c r="O1413" t="s">
        <v>1282</v>
      </c>
    </row>
    <row r="1414" spans="1:15" ht="12.75">
      <c r="A1414">
        <v>22775549</v>
      </c>
      <c r="B1414" t="s">
        <v>2150</v>
      </c>
      <c r="C1414" t="s">
        <v>1632</v>
      </c>
      <c r="D1414" t="s">
        <v>1209</v>
      </c>
      <c r="E1414" t="s">
        <v>2180</v>
      </c>
      <c r="F1414">
        <v>4</v>
      </c>
      <c r="G1414">
        <v>4</v>
      </c>
      <c r="H1414">
        <v>1878</v>
      </c>
      <c r="I1414">
        <v>10</v>
      </c>
      <c r="J1414">
        <v>18</v>
      </c>
      <c r="K1414">
        <v>1940</v>
      </c>
      <c r="L1414" t="s">
        <v>2181</v>
      </c>
      <c r="N1414" t="s">
        <v>2182</v>
      </c>
      <c r="O1414" t="s">
        <v>1282</v>
      </c>
    </row>
    <row r="1415" spans="1:15" ht="12.75">
      <c r="A1415">
        <v>22775548</v>
      </c>
      <c r="B1415" t="s">
        <v>2150</v>
      </c>
      <c r="C1415" t="s">
        <v>1346</v>
      </c>
      <c r="H1415">
        <v>1907</v>
      </c>
      <c r="I1415">
        <v>3</v>
      </c>
      <c r="J1415">
        <v>2</v>
      </c>
      <c r="K1415">
        <v>1914</v>
      </c>
      <c r="L1415" t="s">
        <v>413</v>
      </c>
      <c r="N1415" t="s">
        <v>2183</v>
      </c>
      <c r="O1415" t="s">
        <v>1282</v>
      </c>
    </row>
    <row r="1416" spans="1:15" ht="12.75">
      <c r="A1416">
        <v>22775562</v>
      </c>
      <c r="B1416" t="s">
        <v>2150</v>
      </c>
      <c r="C1416" t="s">
        <v>2184</v>
      </c>
      <c r="H1416">
        <v>1904</v>
      </c>
      <c r="I1416">
        <v>7</v>
      </c>
      <c r="J1416">
        <v>29</v>
      </c>
      <c r="K1416">
        <v>1972</v>
      </c>
      <c r="L1416" t="s">
        <v>2185</v>
      </c>
      <c r="N1416" t="s">
        <v>2186</v>
      </c>
      <c r="O1416" t="s">
        <v>1282</v>
      </c>
    </row>
    <row r="1417" spans="1:15" ht="12.75">
      <c r="A1417">
        <v>22775546</v>
      </c>
      <c r="B1417" t="s">
        <v>2150</v>
      </c>
      <c r="C1417" t="s">
        <v>2187</v>
      </c>
      <c r="F1417">
        <v>3</v>
      </c>
      <c r="G1417">
        <v>7</v>
      </c>
      <c r="H1417">
        <v>1940</v>
      </c>
      <c r="I1417">
        <v>9</v>
      </c>
      <c r="J1417">
        <v>11</v>
      </c>
      <c r="K1417">
        <v>1940</v>
      </c>
      <c r="L1417" t="s">
        <v>963</v>
      </c>
      <c r="N1417" t="s">
        <v>2188</v>
      </c>
      <c r="O1417" t="s">
        <v>1282</v>
      </c>
    </row>
    <row r="1418" spans="1:15" ht="12.75">
      <c r="A1418">
        <v>22775547</v>
      </c>
      <c r="B1418" t="s">
        <v>2150</v>
      </c>
      <c r="C1418" t="s">
        <v>3287</v>
      </c>
      <c r="F1418">
        <v>2</v>
      </c>
      <c r="G1418">
        <v>24</v>
      </c>
      <c r="H1418">
        <v>1871</v>
      </c>
      <c r="I1418">
        <v>12</v>
      </c>
      <c r="J1418">
        <v>12</v>
      </c>
      <c r="K1418">
        <v>1958</v>
      </c>
      <c r="L1418" t="s">
        <v>2170</v>
      </c>
      <c r="N1418" t="s">
        <v>2189</v>
      </c>
      <c r="O1418" t="s">
        <v>1282</v>
      </c>
    </row>
    <row r="1419" spans="1:15" ht="12.75">
      <c r="A1419">
        <v>22775563</v>
      </c>
      <c r="B1419" t="s">
        <v>2150</v>
      </c>
      <c r="C1419" t="s">
        <v>2190</v>
      </c>
      <c r="H1419">
        <v>1909</v>
      </c>
      <c r="I1419">
        <v>6</v>
      </c>
      <c r="J1419">
        <v>11</v>
      </c>
      <c r="K1419">
        <v>1978</v>
      </c>
      <c r="L1419" t="s">
        <v>2191</v>
      </c>
      <c r="N1419" t="s">
        <v>2192</v>
      </c>
      <c r="O1419" t="s">
        <v>1282</v>
      </c>
    </row>
    <row r="1420" spans="1:15" ht="12.75">
      <c r="A1420">
        <v>22775544</v>
      </c>
      <c r="B1420" t="s">
        <v>2150</v>
      </c>
      <c r="C1420" t="s">
        <v>2193</v>
      </c>
      <c r="I1420">
        <v>10</v>
      </c>
      <c r="J1420">
        <v>17</v>
      </c>
      <c r="K1420">
        <v>1954</v>
      </c>
      <c r="L1420" t="s">
        <v>2194</v>
      </c>
      <c r="N1420" t="s">
        <v>2195</v>
      </c>
      <c r="O1420" t="s">
        <v>1272</v>
      </c>
    </row>
    <row r="1421" spans="1:15" ht="12.75">
      <c r="A1421">
        <v>22775545</v>
      </c>
      <c r="B1421" t="s">
        <v>2150</v>
      </c>
      <c r="C1421" t="s">
        <v>4591</v>
      </c>
      <c r="I1421">
        <v>12</v>
      </c>
      <c r="J1421">
        <v>18</v>
      </c>
      <c r="K1421">
        <v>1889</v>
      </c>
      <c r="L1421" t="s">
        <v>2196</v>
      </c>
      <c r="N1421" t="s">
        <v>2197</v>
      </c>
      <c r="O1421" t="s">
        <v>1272</v>
      </c>
    </row>
    <row r="1422" spans="1:15" ht="12.75">
      <c r="A1422">
        <v>22775543</v>
      </c>
      <c r="B1422" t="s">
        <v>2150</v>
      </c>
      <c r="C1422" t="s">
        <v>2198</v>
      </c>
      <c r="F1422">
        <v>8</v>
      </c>
      <c r="G1422">
        <v>17</v>
      </c>
      <c r="H1422">
        <v>1970</v>
      </c>
      <c r="I1422">
        <v>8</v>
      </c>
      <c r="J1422">
        <v>18</v>
      </c>
      <c r="K1422">
        <v>1970</v>
      </c>
      <c r="L1422" t="s">
        <v>2199</v>
      </c>
      <c r="N1422" t="s">
        <v>2200</v>
      </c>
      <c r="O1422" t="s">
        <v>1282</v>
      </c>
    </row>
    <row r="1423" spans="1:15" ht="12.75">
      <c r="A1423">
        <v>22775554</v>
      </c>
      <c r="B1423" t="s">
        <v>2150</v>
      </c>
      <c r="C1423" t="s">
        <v>893</v>
      </c>
      <c r="H1423">
        <v>1817</v>
      </c>
      <c r="I1423">
        <v>3</v>
      </c>
      <c r="J1423">
        <v>18</v>
      </c>
      <c r="K1423">
        <v>1887</v>
      </c>
      <c r="L1423" t="s">
        <v>2201</v>
      </c>
      <c r="N1423" t="s">
        <v>2202</v>
      </c>
      <c r="O1423" t="s">
        <v>1282</v>
      </c>
    </row>
    <row r="1424" spans="1:15" ht="12.75">
      <c r="A1424">
        <v>22775561</v>
      </c>
      <c r="B1424" t="s">
        <v>2150</v>
      </c>
      <c r="C1424" t="s">
        <v>597</v>
      </c>
      <c r="F1424">
        <v>11</v>
      </c>
      <c r="G1424">
        <v>9</v>
      </c>
      <c r="H1424">
        <v>1879</v>
      </c>
      <c r="I1424">
        <v>1</v>
      </c>
      <c r="J1424">
        <v>10</v>
      </c>
      <c r="K1424">
        <v>1956</v>
      </c>
      <c r="L1424" t="s">
        <v>2203</v>
      </c>
      <c r="N1424" t="s">
        <v>2990</v>
      </c>
      <c r="O1424" t="s">
        <v>1272</v>
      </c>
    </row>
    <row r="1425" spans="1:15" ht="12.75">
      <c r="A1425">
        <v>22775565</v>
      </c>
      <c r="B1425" t="s">
        <v>2204</v>
      </c>
      <c r="C1425" t="s">
        <v>1332</v>
      </c>
      <c r="D1425" t="s">
        <v>1384</v>
      </c>
      <c r="E1425" t="s">
        <v>2205</v>
      </c>
      <c r="F1425">
        <v>2</v>
      </c>
      <c r="G1425">
        <v>25</v>
      </c>
      <c r="H1425">
        <v>1928</v>
      </c>
      <c r="I1425">
        <v>3</v>
      </c>
      <c r="J1425">
        <v>12</v>
      </c>
      <c r="K1425">
        <v>1998</v>
      </c>
      <c r="L1425" t="s">
        <v>2206</v>
      </c>
      <c r="N1425" t="s">
        <v>2207</v>
      </c>
      <c r="O1425" t="s">
        <v>1282</v>
      </c>
    </row>
    <row r="1426" spans="1:15" ht="12.75">
      <c r="A1426">
        <v>22775568</v>
      </c>
      <c r="B1426" t="s">
        <v>2204</v>
      </c>
      <c r="C1426" t="s">
        <v>2208</v>
      </c>
      <c r="H1426">
        <v>1899</v>
      </c>
      <c r="I1426">
        <v>10</v>
      </c>
      <c r="J1426">
        <v>24</v>
      </c>
      <c r="K1426">
        <v>1968</v>
      </c>
      <c r="L1426" t="s">
        <v>2209</v>
      </c>
      <c r="N1426" t="s">
        <v>2210</v>
      </c>
      <c r="O1426" t="s">
        <v>1282</v>
      </c>
    </row>
    <row r="1427" spans="1:15" ht="12.75">
      <c r="A1427">
        <v>22775569</v>
      </c>
      <c r="B1427" t="s">
        <v>2204</v>
      </c>
      <c r="C1427" t="s">
        <v>4239</v>
      </c>
      <c r="D1427" t="s">
        <v>1556</v>
      </c>
      <c r="H1427">
        <v>1899</v>
      </c>
      <c r="I1427">
        <v>11</v>
      </c>
      <c r="J1427">
        <v>20</v>
      </c>
      <c r="K1427">
        <v>1984</v>
      </c>
      <c r="L1427" t="s">
        <v>2211</v>
      </c>
      <c r="N1427" t="s">
        <v>2212</v>
      </c>
      <c r="O1427" t="s">
        <v>1282</v>
      </c>
    </row>
    <row r="1428" spans="1:15" ht="12.75">
      <c r="A1428">
        <v>22775564</v>
      </c>
      <c r="B1428" t="s">
        <v>2204</v>
      </c>
      <c r="C1428" t="s">
        <v>541</v>
      </c>
      <c r="I1428">
        <v>9</v>
      </c>
      <c r="J1428">
        <v>28</v>
      </c>
      <c r="K1428">
        <v>1963</v>
      </c>
      <c r="L1428" t="s">
        <v>2213</v>
      </c>
      <c r="N1428" t="s">
        <v>2214</v>
      </c>
      <c r="O1428" t="s">
        <v>1282</v>
      </c>
    </row>
    <row r="1429" spans="1:15" ht="12.75">
      <c r="A1429">
        <v>22775567</v>
      </c>
      <c r="B1429" t="s">
        <v>2204</v>
      </c>
      <c r="C1429" t="s">
        <v>2215</v>
      </c>
      <c r="I1429">
        <v>2</v>
      </c>
      <c r="J1429">
        <v>3</v>
      </c>
      <c r="K1429">
        <v>1959</v>
      </c>
      <c r="L1429" t="s">
        <v>2216</v>
      </c>
      <c r="N1429" t="s">
        <v>2217</v>
      </c>
      <c r="O1429" t="s">
        <v>1282</v>
      </c>
    </row>
    <row r="1430" spans="1:15" ht="12.75">
      <c r="A1430">
        <v>22775566</v>
      </c>
      <c r="B1430" t="s">
        <v>2204</v>
      </c>
      <c r="C1430" t="s">
        <v>2218</v>
      </c>
      <c r="F1430">
        <v>6</v>
      </c>
      <c r="G1430">
        <v>9</v>
      </c>
      <c r="H1430">
        <v>1921</v>
      </c>
      <c r="I1430">
        <v>4</v>
      </c>
      <c r="J1430">
        <v>17</v>
      </c>
      <c r="K1430">
        <v>2000</v>
      </c>
      <c r="L1430" t="s">
        <v>2219</v>
      </c>
      <c r="N1430" t="s">
        <v>2220</v>
      </c>
      <c r="O1430" t="s">
        <v>1282</v>
      </c>
    </row>
    <row r="1431" spans="1:15" ht="12.75">
      <c r="A1431">
        <v>22775573</v>
      </c>
      <c r="B1431" t="s">
        <v>2221</v>
      </c>
      <c r="C1431" t="s">
        <v>564</v>
      </c>
      <c r="E1431" t="s">
        <v>2222</v>
      </c>
      <c r="F1431">
        <v>10</v>
      </c>
      <c r="G1431">
        <v>8</v>
      </c>
      <c r="H1431">
        <v>1868</v>
      </c>
      <c r="I1431">
        <v>6</v>
      </c>
      <c r="J1431">
        <v>6</v>
      </c>
      <c r="K1431">
        <v>1956</v>
      </c>
      <c r="L1431" t="s">
        <v>2223</v>
      </c>
      <c r="N1431" t="s">
        <v>2189</v>
      </c>
      <c r="O1431" t="s">
        <v>1272</v>
      </c>
    </row>
    <row r="1432" spans="1:15" ht="12.75">
      <c r="A1432">
        <v>22775572</v>
      </c>
      <c r="B1432" t="s">
        <v>2221</v>
      </c>
      <c r="C1432" t="s">
        <v>1279</v>
      </c>
      <c r="H1432">
        <v>1864</v>
      </c>
      <c r="I1432">
        <v>8</v>
      </c>
      <c r="J1432">
        <v>20</v>
      </c>
      <c r="K1432">
        <v>1928</v>
      </c>
      <c r="L1432" t="s">
        <v>2223</v>
      </c>
      <c r="N1432" t="e">
        <f>-of PECTORIS died at SAUGATUCK TOWNSHIP</f>
        <v>#NAME?</v>
      </c>
      <c r="O1432" t="s">
        <v>1282</v>
      </c>
    </row>
    <row r="1433" spans="1:15" ht="12.75">
      <c r="A1433">
        <v>22775571</v>
      </c>
      <c r="B1433" t="s">
        <v>2221</v>
      </c>
      <c r="C1433" t="s">
        <v>2224</v>
      </c>
      <c r="I1433">
        <v>8</v>
      </c>
      <c r="J1433">
        <v>10</v>
      </c>
      <c r="K1433">
        <v>1967</v>
      </c>
      <c r="L1433" t="s">
        <v>2225</v>
      </c>
      <c r="N1433" t="s">
        <v>2226</v>
      </c>
      <c r="O1433" t="s">
        <v>1272</v>
      </c>
    </row>
    <row r="1434" spans="1:15" ht="12.75">
      <c r="A1434">
        <v>22775570</v>
      </c>
      <c r="B1434" t="s">
        <v>2221</v>
      </c>
      <c r="C1434" t="s">
        <v>831</v>
      </c>
      <c r="I1434">
        <v>10</v>
      </c>
      <c r="J1434">
        <v>5</v>
      </c>
      <c r="K1434">
        <v>1956</v>
      </c>
      <c r="L1434" t="s">
        <v>2227</v>
      </c>
      <c r="N1434" t="s">
        <v>2228</v>
      </c>
      <c r="O1434" t="s">
        <v>1272</v>
      </c>
    </row>
    <row r="1435" spans="1:15" ht="12.75">
      <c r="A1435">
        <v>22775574</v>
      </c>
      <c r="B1435" t="s">
        <v>2229</v>
      </c>
      <c r="C1435" t="s">
        <v>2230</v>
      </c>
      <c r="F1435">
        <v>8</v>
      </c>
      <c r="G1435">
        <v>26</v>
      </c>
      <c r="H1435">
        <v>1993</v>
      </c>
      <c r="I1435">
        <v>8</v>
      </c>
      <c r="J1435">
        <v>27</v>
      </c>
      <c r="K1435">
        <v>1993</v>
      </c>
      <c r="L1435" t="s">
        <v>2231</v>
      </c>
      <c r="N1435" t="e">
        <f>-of PREMATURE died at KENT COUNTY</f>
        <v>#NAME?</v>
      </c>
      <c r="O1435" t="s">
        <v>1282</v>
      </c>
    </row>
    <row r="1436" spans="1:15" ht="12.75">
      <c r="A1436">
        <v>29965163</v>
      </c>
      <c r="B1436" t="s">
        <v>2229</v>
      </c>
      <c r="C1436" t="s">
        <v>1528</v>
      </c>
      <c r="D1436" t="s">
        <v>1705</v>
      </c>
      <c r="H1436">
        <v>1939</v>
      </c>
      <c r="O1436" t="s">
        <v>1282</v>
      </c>
    </row>
    <row r="1437" spans="1:15" ht="12.75">
      <c r="A1437">
        <v>22775575</v>
      </c>
      <c r="B1437" t="s">
        <v>2232</v>
      </c>
      <c r="C1437" t="s">
        <v>2061</v>
      </c>
      <c r="F1437">
        <v>8</v>
      </c>
      <c r="G1437">
        <v>18</v>
      </c>
      <c r="H1437">
        <v>1897</v>
      </c>
      <c r="I1437">
        <v>6</v>
      </c>
      <c r="J1437">
        <v>29</v>
      </c>
      <c r="K1437">
        <v>1972</v>
      </c>
      <c r="L1437" t="s">
        <v>2233</v>
      </c>
      <c r="M1437" t="s">
        <v>2234</v>
      </c>
      <c r="N1437" t="s">
        <v>2235</v>
      </c>
      <c r="O1437" t="s">
        <v>1282</v>
      </c>
    </row>
    <row r="1438" spans="1:15" ht="12.75">
      <c r="A1438">
        <v>22775576</v>
      </c>
      <c r="B1438" t="s">
        <v>2236</v>
      </c>
      <c r="C1438" t="s">
        <v>2237</v>
      </c>
      <c r="F1438">
        <v>2</v>
      </c>
      <c r="G1438">
        <v>6</v>
      </c>
      <c r="H1438">
        <v>1914</v>
      </c>
      <c r="I1438">
        <v>5</v>
      </c>
      <c r="J1438">
        <v>18</v>
      </c>
      <c r="K1438">
        <v>1981</v>
      </c>
      <c r="L1438" t="s">
        <v>2238</v>
      </c>
      <c r="N1438" t="s">
        <v>2239</v>
      </c>
      <c r="O1438" t="s">
        <v>1282</v>
      </c>
    </row>
    <row r="1439" spans="1:15" ht="12.75">
      <c r="A1439">
        <v>22775577</v>
      </c>
      <c r="B1439" t="s">
        <v>2240</v>
      </c>
      <c r="C1439" t="s">
        <v>2241</v>
      </c>
      <c r="D1439" t="s">
        <v>2242</v>
      </c>
      <c r="E1439" t="s">
        <v>294</v>
      </c>
      <c r="H1439">
        <v>1887</v>
      </c>
      <c r="I1439">
        <v>9</v>
      </c>
      <c r="J1439">
        <v>14</v>
      </c>
      <c r="K1439">
        <v>1946</v>
      </c>
      <c r="L1439" t="s">
        <v>2243</v>
      </c>
      <c r="N1439" t="s">
        <v>2244</v>
      </c>
      <c r="O1439" t="s">
        <v>1282</v>
      </c>
    </row>
    <row r="1440" spans="1:15" ht="12.75">
      <c r="A1440">
        <v>22775578</v>
      </c>
      <c r="B1440" t="s">
        <v>2245</v>
      </c>
      <c r="C1440" t="s">
        <v>2246</v>
      </c>
      <c r="H1440">
        <v>1911</v>
      </c>
      <c r="I1440">
        <v>5</v>
      </c>
      <c r="J1440">
        <v>8</v>
      </c>
      <c r="K1440">
        <v>1996</v>
      </c>
      <c r="L1440" t="s">
        <v>2247</v>
      </c>
      <c r="N1440" t="s">
        <v>1339</v>
      </c>
      <c r="O1440" t="s">
        <v>1282</v>
      </c>
    </row>
    <row r="1441" spans="1:15" ht="12.75">
      <c r="A1441">
        <v>29676876</v>
      </c>
      <c r="B1441" t="s">
        <v>2248</v>
      </c>
      <c r="C1441" t="s">
        <v>3197</v>
      </c>
      <c r="D1441" t="s">
        <v>1408</v>
      </c>
      <c r="H1441">
        <v>1909</v>
      </c>
      <c r="O1441" t="s">
        <v>1282</v>
      </c>
    </row>
    <row r="1442" spans="1:15" ht="12.75">
      <c r="A1442">
        <v>22775579</v>
      </c>
      <c r="B1442" t="s">
        <v>2248</v>
      </c>
      <c r="C1442" t="s">
        <v>2249</v>
      </c>
      <c r="H1442">
        <v>1911</v>
      </c>
      <c r="K1442">
        <v>2002</v>
      </c>
      <c r="L1442" t="s">
        <v>2250</v>
      </c>
      <c r="N1442" t="s">
        <v>1339</v>
      </c>
      <c r="O1442" t="s">
        <v>1282</v>
      </c>
    </row>
    <row r="1443" spans="1:15" ht="12.75">
      <c r="A1443">
        <v>22775582</v>
      </c>
      <c r="B1443" t="s">
        <v>2251</v>
      </c>
      <c r="C1443" t="s">
        <v>2252</v>
      </c>
      <c r="I1443">
        <v>9</v>
      </c>
      <c r="J1443">
        <v>2</v>
      </c>
      <c r="K1443">
        <v>1920</v>
      </c>
      <c r="L1443" t="s">
        <v>4049</v>
      </c>
      <c r="N1443" t="s">
        <v>2253</v>
      </c>
      <c r="O1443" t="s">
        <v>1272</v>
      </c>
    </row>
    <row r="1444" spans="1:15" ht="12.75">
      <c r="A1444">
        <v>22775584</v>
      </c>
      <c r="B1444" t="s">
        <v>2251</v>
      </c>
      <c r="C1444" t="s">
        <v>2254</v>
      </c>
      <c r="I1444">
        <v>11</v>
      </c>
      <c r="J1444">
        <v>21</v>
      </c>
      <c r="K1444">
        <v>1921</v>
      </c>
      <c r="L1444" t="s">
        <v>4049</v>
      </c>
      <c r="N1444" t="s">
        <v>2255</v>
      </c>
      <c r="O1444" t="s">
        <v>1272</v>
      </c>
    </row>
    <row r="1445" spans="1:15" ht="12.75">
      <c r="A1445">
        <v>22775583</v>
      </c>
      <c r="B1445" t="s">
        <v>2251</v>
      </c>
      <c r="C1445" t="s">
        <v>2256</v>
      </c>
      <c r="I1445">
        <v>8</v>
      </c>
      <c r="J1445">
        <v>6</v>
      </c>
      <c r="K1445">
        <v>1923</v>
      </c>
      <c r="L1445" t="s">
        <v>4049</v>
      </c>
      <c r="N1445" t="s">
        <v>2257</v>
      </c>
      <c r="O1445" t="s">
        <v>1272</v>
      </c>
    </row>
    <row r="1446" spans="1:15" ht="12.75">
      <c r="A1446">
        <v>22775581</v>
      </c>
      <c r="B1446" t="s">
        <v>2251</v>
      </c>
      <c r="C1446" t="s">
        <v>2258</v>
      </c>
      <c r="I1446">
        <v>1</v>
      </c>
      <c r="J1446">
        <v>30</v>
      </c>
      <c r="K1446">
        <v>1929</v>
      </c>
      <c r="L1446" t="s">
        <v>4049</v>
      </c>
      <c r="N1446" t="s">
        <v>2259</v>
      </c>
      <c r="O1446" t="s">
        <v>1272</v>
      </c>
    </row>
    <row r="1447" spans="1:15" ht="12.75">
      <c r="A1447">
        <v>22775580</v>
      </c>
      <c r="B1447" t="s">
        <v>2251</v>
      </c>
      <c r="C1447" t="s">
        <v>1443</v>
      </c>
      <c r="I1447">
        <v>12</v>
      </c>
      <c r="J1447">
        <v>9</v>
      </c>
      <c r="K1447">
        <v>1931</v>
      </c>
      <c r="L1447" t="s">
        <v>2260</v>
      </c>
      <c r="N1447" t="e">
        <f>-of INTERNAL INJURIES died at SCHOFIELD BARRACKS</f>
        <v>#NAME?</v>
      </c>
      <c r="O1447" t="s">
        <v>1272</v>
      </c>
    </row>
    <row r="1448" spans="1:15" ht="12.75">
      <c r="A1448">
        <v>22775587</v>
      </c>
      <c r="B1448" t="s">
        <v>2251</v>
      </c>
      <c r="C1448" t="s">
        <v>1528</v>
      </c>
      <c r="I1448">
        <v>9</v>
      </c>
      <c r="J1448">
        <v>20</v>
      </c>
      <c r="K1448">
        <v>1925</v>
      </c>
      <c r="L1448" t="s">
        <v>2261</v>
      </c>
      <c r="N1448" t="s">
        <v>2262</v>
      </c>
      <c r="O1448" t="s">
        <v>1272</v>
      </c>
    </row>
    <row r="1449" spans="1:15" ht="12.75">
      <c r="A1449">
        <v>22775586</v>
      </c>
      <c r="B1449" t="s">
        <v>2251</v>
      </c>
      <c r="C1449" t="s">
        <v>893</v>
      </c>
      <c r="I1449">
        <v>3</v>
      </c>
      <c r="J1449">
        <v>17</v>
      </c>
      <c r="K1449">
        <v>1921</v>
      </c>
      <c r="L1449" t="s">
        <v>2263</v>
      </c>
      <c r="N1449" t="s">
        <v>2264</v>
      </c>
      <c r="O1449" t="s">
        <v>1272</v>
      </c>
    </row>
    <row r="1450" spans="1:15" ht="12.75">
      <c r="A1450">
        <v>22775585</v>
      </c>
      <c r="B1450" t="s">
        <v>2251</v>
      </c>
      <c r="C1450" t="s">
        <v>1545</v>
      </c>
      <c r="H1450">
        <v>1918</v>
      </c>
      <c r="I1450">
        <v>1</v>
      </c>
      <c r="J1450">
        <v>24</v>
      </c>
      <c r="K1450">
        <v>1963</v>
      </c>
      <c r="L1450" t="s">
        <v>2265</v>
      </c>
      <c r="N1450" t="s">
        <v>2266</v>
      </c>
      <c r="O1450" t="s">
        <v>1282</v>
      </c>
    </row>
    <row r="1451" spans="1:15" ht="12.75">
      <c r="A1451">
        <v>22775588</v>
      </c>
      <c r="B1451" t="s">
        <v>2267</v>
      </c>
      <c r="C1451" t="s">
        <v>59</v>
      </c>
      <c r="H1451">
        <v>1925</v>
      </c>
      <c r="I1451">
        <v>4</v>
      </c>
      <c r="J1451">
        <v>14</v>
      </c>
      <c r="K1451">
        <v>1993</v>
      </c>
      <c r="L1451" t="s">
        <v>2268</v>
      </c>
      <c r="N1451" t="s">
        <v>2269</v>
      </c>
      <c r="O1451" t="s">
        <v>1282</v>
      </c>
    </row>
    <row r="1452" spans="1:15" ht="12.75">
      <c r="A1452">
        <v>22775589</v>
      </c>
      <c r="B1452" t="s">
        <v>2267</v>
      </c>
      <c r="C1452" t="s">
        <v>1580</v>
      </c>
      <c r="D1452" t="s">
        <v>2270</v>
      </c>
      <c r="F1452">
        <v>12</v>
      </c>
      <c r="G1452">
        <v>31</v>
      </c>
      <c r="H1452">
        <v>1923</v>
      </c>
      <c r="I1452">
        <v>8</v>
      </c>
      <c r="J1452">
        <v>30</v>
      </c>
      <c r="K1452">
        <v>2001</v>
      </c>
      <c r="L1452" t="s">
        <v>2271</v>
      </c>
      <c r="N1452" t="s">
        <v>2272</v>
      </c>
      <c r="O1452" t="s">
        <v>1282</v>
      </c>
    </row>
    <row r="1453" spans="1:15" ht="12.75">
      <c r="A1453">
        <v>22775591</v>
      </c>
      <c r="B1453" t="s">
        <v>2273</v>
      </c>
      <c r="C1453" t="s">
        <v>1436</v>
      </c>
      <c r="L1453" t="s">
        <v>2274</v>
      </c>
      <c r="N1453" t="s">
        <v>1339</v>
      </c>
      <c r="O1453" t="s">
        <v>1282</v>
      </c>
    </row>
    <row r="1454" spans="1:15" ht="12.75">
      <c r="A1454">
        <v>22775595</v>
      </c>
      <c r="B1454" t="s">
        <v>2273</v>
      </c>
      <c r="C1454" t="s">
        <v>1436</v>
      </c>
      <c r="D1454" t="s">
        <v>1556</v>
      </c>
      <c r="F1454">
        <v>12</v>
      </c>
      <c r="G1454">
        <v>31</v>
      </c>
      <c r="H1454">
        <v>1855</v>
      </c>
      <c r="I1454">
        <v>2</v>
      </c>
      <c r="J1454">
        <v>14</v>
      </c>
      <c r="K1454">
        <v>1915</v>
      </c>
      <c r="L1454" t="s">
        <v>2275</v>
      </c>
      <c r="N1454" t="s">
        <v>2276</v>
      </c>
      <c r="O1454" t="s">
        <v>1282</v>
      </c>
    </row>
    <row r="1455" spans="1:15" ht="12.75">
      <c r="A1455">
        <v>22775592</v>
      </c>
      <c r="B1455" t="s">
        <v>2273</v>
      </c>
      <c r="C1455" t="s">
        <v>1801</v>
      </c>
      <c r="H1455">
        <v>1888</v>
      </c>
      <c r="I1455">
        <v>4</v>
      </c>
      <c r="J1455">
        <v>14</v>
      </c>
      <c r="K1455">
        <v>1969</v>
      </c>
      <c r="L1455" t="s">
        <v>2277</v>
      </c>
      <c r="N1455" t="s">
        <v>2278</v>
      </c>
      <c r="O1455" t="s">
        <v>1282</v>
      </c>
    </row>
    <row r="1456" spans="1:15" ht="12.75">
      <c r="A1456">
        <v>22775593</v>
      </c>
      <c r="B1456" t="s">
        <v>2273</v>
      </c>
      <c r="C1456" t="s">
        <v>190</v>
      </c>
      <c r="H1456">
        <v>1897</v>
      </c>
      <c r="I1456">
        <v>4</v>
      </c>
      <c r="J1456">
        <v>6</v>
      </c>
      <c r="K1456">
        <v>1989</v>
      </c>
      <c r="L1456" t="s">
        <v>2279</v>
      </c>
      <c r="N1456" t="s">
        <v>2280</v>
      </c>
      <c r="O1456" t="s">
        <v>1282</v>
      </c>
    </row>
    <row r="1457" spans="1:15" ht="12.75">
      <c r="A1457">
        <v>22775590</v>
      </c>
      <c r="B1457" t="s">
        <v>2273</v>
      </c>
      <c r="C1457" t="s">
        <v>2281</v>
      </c>
      <c r="H1457">
        <v>1862</v>
      </c>
      <c r="I1457">
        <v>8</v>
      </c>
      <c r="J1457">
        <v>16</v>
      </c>
      <c r="K1457">
        <v>1925</v>
      </c>
      <c r="L1457" t="s">
        <v>2282</v>
      </c>
      <c r="N1457" t="s">
        <v>2283</v>
      </c>
      <c r="O1457" t="s">
        <v>1282</v>
      </c>
    </row>
    <row r="1458" spans="1:15" ht="12.75">
      <c r="A1458">
        <v>22775594</v>
      </c>
      <c r="B1458" t="s">
        <v>2273</v>
      </c>
      <c r="C1458" t="s">
        <v>2284</v>
      </c>
      <c r="D1458" t="s">
        <v>3450</v>
      </c>
      <c r="F1458">
        <v>6</v>
      </c>
      <c r="G1458">
        <v>18</v>
      </c>
      <c r="H1458">
        <v>1844</v>
      </c>
      <c r="I1458">
        <v>11</v>
      </c>
      <c r="J1458">
        <v>20</v>
      </c>
      <c r="K1458">
        <v>1924</v>
      </c>
      <c r="L1458" t="s">
        <v>2285</v>
      </c>
      <c r="N1458" t="s">
        <v>2286</v>
      </c>
      <c r="O1458" t="s">
        <v>1282</v>
      </c>
    </row>
    <row r="1459" spans="1:15" ht="12.75">
      <c r="A1459">
        <v>22775598</v>
      </c>
      <c r="B1459" t="s">
        <v>2795</v>
      </c>
      <c r="C1459" t="s">
        <v>2287</v>
      </c>
      <c r="I1459">
        <v>5</v>
      </c>
      <c r="J1459">
        <v>23</v>
      </c>
      <c r="K1459">
        <v>1924</v>
      </c>
      <c r="L1459" t="s">
        <v>2288</v>
      </c>
      <c r="N1459" t="s">
        <v>2289</v>
      </c>
      <c r="O1459" t="s">
        <v>1272</v>
      </c>
    </row>
    <row r="1460" spans="1:15" ht="12.75">
      <c r="A1460">
        <v>29401919</v>
      </c>
      <c r="B1460" t="s">
        <v>2795</v>
      </c>
      <c r="C1460" t="s">
        <v>1407</v>
      </c>
      <c r="D1460" t="s">
        <v>182</v>
      </c>
      <c r="I1460">
        <v>11</v>
      </c>
      <c r="J1460">
        <v>7</v>
      </c>
      <c r="K1460">
        <v>1867</v>
      </c>
      <c r="O1460" t="s">
        <v>1282</v>
      </c>
    </row>
    <row r="1461" spans="1:15" ht="12.75">
      <c r="A1461">
        <v>29401873</v>
      </c>
      <c r="B1461" t="s">
        <v>2795</v>
      </c>
      <c r="C1461" t="s">
        <v>1376</v>
      </c>
      <c r="D1461" t="s">
        <v>746</v>
      </c>
      <c r="I1461">
        <v>11</v>
      </c>
      <c r="J1461">
        <v>20</v>
      </c>
      <c r="K1461">
        <v>1866</v>
      </c>
      <c r="O1461" t="s">
        <v>1282</v>
      </c>
    </row>
    <row r="1462" spans="1:15" ht="12.75">
      <c r="A1462">
        <v>22775597</v>
      </c>
      <c r="B1462" t="s">
        <v>2795</v>
      </c>
      <c r="C1462" t="s">
        <v>1478</v>
      </c>
      <c r="I1462">
        <v>12</v>
      </c>
      <c r="J1462">
        <v>7</v>
      </c>
      <c r="K1462">
        <v>1868</v>
      </c>
      <c r="L1462" t="s">
        <v>2290</v>
      </c>
      <c r="N1462" t="e">
        <f>--died at DOUGLAS</f>
        <v>#NAME?</v>
      </c>
      <c r="O1462" t="s">
        <v>1282</v>
      </c>
    </row>
    <row r="1463" spans="1:15" ht="12.75">
      <c r="A1463">
        <v>22775601</v>
      </c>
      <c r="B1463" t="s">
        <v>2795</v>
      </c>
      <c r="C1463" t="s">
        <v>1478</v>
      </c>
      <c r="I1463">
        <v>3</v>
      </c>
      <c r="J1463">
        <v>10</v>
      </c>
      <c r="K1463">
        <v>1876</v>
      </c>
      <c r="L1463" t="s">
        <v>2291</v>
      </c>
      <c r="N1463" t="s">
        <v>2292</v>
      </c>
      <c r="O1463" t="s">
        <v>1282</v>
      </c>
    </row>
    <row r="1464" spans="1:15" ht="12.75">
      <c r="A1464">
        <v>22775602</v>
      </c>
      <c r="B1464" t="s">
        <v>2795</v>
      </c>
      <c r="C1464" t="s">
        <v>2293</v>
      </c>
      <c r="I1464">
        <v>8</v>
      </c>
      <c r="J1464">
        <v>12</v>
      </c>
      <c r="K1464">
        <v>1899</v>
      </c>
      <c r="L1464" t="s">
        <v>2294</v>
      </c>
      <c r="N1464" t="s">
        <v>2295</v>
      </c>
      <c r="O1464" t="s">
        <v>1272</v>
      </c>
    </row>
    <row r="1465" spans="1:15" ht="12.75">
      <c r="A1465">
        <v>22775603</v>
      </c>
      <c r="B1465" t="s">
        <v>2296</v>
      </c>
      <c r="C1465" t="s">
        <v>1126</v>
      </c>
      <c r="F1465">
        <v>6</v>
      </c>
      <c r="G1465">
        <v>11</v>
      </c>
      <c r="H1465">
        <v>1932</v>
      </c>
      <c r="I1465">
        <v>3</v>
      </c>
      <c r="J1465">
        <v>5</v>
      </c>
      <c r="K1465">
        <v>1985</v>
      </c>
      <c r="L1465" t="s">
        <v>2297</v>
      </c>
      <c r="N1465" t="s">
        <v>2298</v>
      </c>
      <c r="O1465" t="s">
        <v>1282</v>
      </c>
    </row>
    <row r="1466" spans="1:15" ht="12.75">
      <c r="A1466">
        <v>29676891</v>
      </c>
      <c r="B1466" t="s">
        <v>2299</v>
      </c>
      <c r="C1466" t="s">
        <v>1855</v>
      </c>
      <c r="D1466" t="s">
        <v>1632</v>
      </c>
      <c r="E1466" t="s">
        <v>2706</v>
      </c>
      <c r="F1466">
        <v>6</v>
      </c>
      <c r="G1466">
        <v>22</v>
      </c>
      <c r="H1466">
        <v>1906</v>
      </c>
      <c r="I1466">
        <v>8</v>
      </c>
      <c r="J1466">
        <v>9</v>
      </c>
      <c r="K1466">
        <v>2001</v>
      </c>
      <c r="O1466" t="s">
        <v>1282</v>
      </c>
    </row>
    <row r="1467" spans="1:15" ht="12.75">
      <c r="A1467">
        <v>22775604</v>
      </c>
      <c r="B1467" t="s">
        <v>2299</v>
      </c>
      <c r="C1467" t="s">
        <v>2300</v>
      </c>
      <c r="F1467">
        <v>3</v>
      </c>
      <c r="G1467">
        <v>18</v>
      </c>
      <c r="H1467">
        <v>1904</v>
      </c>
      <c r="I1467">
        <v>10</v>
      </c>
      <c r="J1467">
        <v>13</v>
      </c>
      <c r="K1467">
        <v>1981</v>
      </c>
      <c r="L1467" t="s">
        <v>2301</v>
      </c>
      <c r="N1467" t="s">
        <v>1339</v>
      </c>
      <c r="O1467" t="s">
        <v>1282</v>
      </c>
    </row>
    <row r="1468" spans="1:15" ht="12.75">
      <c r="A1468">
        <v>22775605</v>
      </c>
      <c r="B1468" t="s">
        <v>2302</v>
      </c>
      <c r="C1468" t="s">
        <v>2303</v>
      </c>
      <c r="F1468">
        <v>1</v>
      </c>
      <c r="G1468">
        <v>20</v>
      </c>
      <c r="H1468">
        <v>1923</v>
      </c>
      <c r="I1468">
        <v>7</v>
      </c>
      <c r="J1468">
        <v>23</v>
      </c>
      <c r="K1468">
        <v>1992</v>
      </c>
      <c r="L1468" t="s">
        <v>2304</v>
      </c>
      <c r="M1468" t="s">
        <v>2305</v>
      </c>
      <c r="N1468" t="s">
        <v>2306</v>
      </c>
      <c r="O1468" t="s">
        <v>1282</v>
      </c>
    </row>
    <row r="1469" spans="1:15" ht="12.75">
      <c r="A1469">
        <v>29676897</v>
      </c>
      <c r="B1469" t="s">
        <v>2302</v>
      </c>
      <c r="C1469" t="s">
        <v>1545</v>
      </c>
      <c r="D1469" t="s">
        <v>26</v>
      </c>
      <c r="F1469">
        <v>11</v>
      </c>
      <c r="G1469">
        <v>10</v>
      </c>
      <c r="H1469">
        <v>1952</v>
      </c>
      <c r="O1469" t="s">
        <v>1282</v>
      </c>
    </row>
    <row r="1470" spans="1:15" ht="12.75">
      <c r="A1470">
        <v>23151968</v>
      </c>
      <c r="B1470" t="s">
        <v>2307</v>
      </c>
      <c r="C1470" t="s">
        <v>2308</v>
      </c>
      <c r="I1470">
        <v>3</v>
      </c>
      <c r="J1470">
        <v>21</v>
      </c>
      <c r="K1470">
        <v>1956</v>
      </c>
      <c r="L1470" t="s">
        <v>2309</v>
      </c>
      <c r="N1470" t="s">
        <v>2310</v>
      </c>
      <c r="O1470" t="s">
        <v>1272</v>
      </c>
    </row>
    <row r="1471" spans="1:15" ht="12.75">
      <c r="A1471">
        <v>23151969</v>
      </c>
      <c r="B1471" t="s">
        <v>2307</v>
      </c>
      <c r="C1471" t="s">
        <v>4704</v>
      </c>
      <c r="I1471">
        <v>2</v>
      </c>
      <c r="J1471">
        <v>3</v>
      </c>
      <c r="K1471">
        <v>1916</v>
      </c>
      <c r="L1471" t="s">
        <v>2311</v>
      </c>
      <c r="N1471" t="s">
        <v>2312</v>
      </c>
      <c r="O1471" t="s">
        <v>1272</v>
      </c>
    </row>
    <row r="1472" spans="1:15" ht="12.75">
      <c r="A1472">
        <v>22775606</v>
      </c>
      <c r="B1472" t="s">
        <v>2313</v>
      </c>
      <c r="C1472" t="s">
        <v>2314</v>
      </c>
      <c r="I1472">
        <v>3</v>
      </c>
      <c r="J1472">
        <v>18</v>
      </c>
      <c r="K1472">
        <v>1962</v>
      </c>
      <c r="L1472" t="s">
        <v>4558</v>
      </c>
      <c r="N1472" t="s">
        <v>2315</v>
      </c>
      <c r="O1472" t="s">
        <v>1272</v>
      </c>
    </row>
    <row r="1473" spans="1:15" ht="12.75">
      <c r="A1473">
        <v>22775607</v>
      </c>
      <c r="B1473" t="s">
        <v>2316</v>
      </c>
      <c r="C1473" t="s">
        <v>2317</v>
      </c>
      <c r="E1473" t="s">
        <v>1741</v>
      </c>
      <c r="H1473">
        <v>1912</v>
      </c>
      <c r="I1473">
        <v>5</v>
      </c>
      <c r="J1473">
        <v>20</v>
      </c>
      <c r="K1473">
        <v>1997</v>
      </c>
      <c r="L1473" t="s">
        <v>2318</v>
      </c>
      <c r="N1473" t="s">
        <v>1339</v>
      </c>
      <c r="O1473" t="s">
        <v>1282</v>
      </c>
    </row>
    <row r="1474" spans="1:15" ht="12.75">
      <c r="A1474">
        <v>29401728</v>
      </c>
      <c r="B1474" t="s">
        <v>2319</v>
      </c>
      <c r="C1474" t="s">
        <v>564</v>
      </c>
      <c r="D1474" t="s">
        <v>182</v>
      </c>
      <c r="H1474">
        <v>1868</v>
      </c>
      <c r="K1474">
        <v>1956</v>
      </c>
      <c r="O1474" t="s">
        <v>1282</v>
      </c>
    </row>
    <row r="1475" spans="1:15" ht="12.75">
      <c r="A1475">
        <v>29401610</v>
      </c>
      <c r="B1475" t="s">
        <v>2319</v>
      </c>
      <c r="C1475" t="s">
        <v>2034</v>
      </c>
      <c r="D1475" t="s">
        <v>1300</v>
      </c>
      <c r="F1475">
        <v>10</v>
      </c>
      <c r="G1475">
        <v>31</v>
      </c>
      <c r="H1475">
        <v>1901</v>
      </c>
      <c r="I1475">
        <v>8</v>
      </c>
      <c r="J1475">
        <v>10</v>
      </c>
      <c r="K1475">
        <v>1967</v>
      </c>
      <c r="O1475" t="s">
        <v>1282</v>
      </c>
    </row>
    <row r="1476" spans="1:15" ht="12.75">
      <c r="A1476">
        <v>24641163</v>
      </c>
      <c r="B1476" t="s">
        <v>2319</v>
      </c>
      <c r="C1476" t="s">
        <v>831</v>
      </c>
      <c r="D1476" t="s">
        <v>1760</v>
      </c>
      <c r="F1476">
        <v>4</v>
      </c>
      <c r="G1476">
        <v>1</v>
      </c>
      <c r="H1476">
        <v>1904</v>
      </c>
      <c r="I1476">
        <v>10</v>
      </c>
      <c r="J1476">
        <v>4</v>
      </c>
      <c r="K1476">
        <v>1956</v>
      </c>
      <c r="O1476" t="s">
        <v>1282</v>
      </c>
    </row>
    <row r="1477" spans="1:15" ht="12.75">
      <c r="A1477">
        <v>22775608</v>
      </c>
      <c r="B1477" t="s">
        <v>2320</v>
      </c>
      <c r="C1477" t="s">
        <v>965</v>
      </c>
      <c r="I1477">
        <v>7</v>
      </c>
      <c r="J1477">
        <v>21</v>
      </c>
      <c r="K1477">
        <v>1889</v>
      </c>
      <c r="L1477" t="s">
        <v>2321</v>
      </c>
      <c r="N1477" t="s">
        <v>2322</v>
      </c>
      <c r="O1477" t="s">
        <v>1272</v>
      </c>
    </row>
    <row r="1478" spans="1:15" ht="12.75">
      <c r="A1478">
        <v>22775609</v>
      </c>
      <c r="B1478" t="s">
        <v>2323</v>
      </c>
      <c r="C1478" t="s">
        <v>2996</v>
      </c>
      <c r="I1478">
        <v>5</v>
      </c>
      <c r="J1478">
        <v>13</v>
      </c>
      <c r="K1478">
        <v>1870</v>
      </c>
      <c r="L1478" t="s">
        <v>2324</v>
      </c>
      <c r="N1478" t="e">
        <f>--died at DOUGLAS</f>
        <v>#NAME?</v>
      </c>
      <c r="O1478" t="s">
        <v>1272</v>
      </c>
    </row>
    <row r="1479" spans="1:15" ht="12.75">
      <c r="A1479">
        <v>29965228</v>
      </c>
      <c r="B1479" t="s">
        <v>4644</v>
      </c>
      <c r="C1479" t="s">
        <v>4142</v>
      </c>
      <c r="H1479">
        <v>1886</v>
      </c>
      <c r="K1479">
        <v>1975</v>
      </c>
      <c r="O1479" t="s">
        <v>1282</v>
      </c>
    </row>
    <row r="1480" spans="1:15" ht="12.75">
      <c r="A1480">
        <v>22775610</v>
      </c>
      <c r="B1480" t="s">
        <v>4644</v>
      </c>
      <c r="C1480" t="s">
        <v>2852</v>
      </c>
      <c r="H1480">
        <v>1891</v>
      </c>
      <c r="I1480">
        <v>12</v>
      </c>
      <c r="J1480">
        <v>31</v>
      </c>
      <c r="K1480">
        <v>1987</v>
      </c>
      <c r="L1480" t="s">
        <v>87</v>
      </c>
      <c r="N1480" t="s">
        <v>2325</v>
      </c>
      <c r="O1480" t="s">
        <v>1282</v>
      </c>
    </row>
    <row r="1481" spans="1:15" ht="12.75">
      <c r="A1481">
        <v>22775612</v>
      </c>
      <c r="B1481" t="s">
        <v>2326</v>
      </c>
      <c r="C1481" t="s">
        <v>1440</v>
      </c>
      <c r="H1481">
        <v>1923</v>
      </c>
      <c r="I1481">
        <v>9</v>
      </c>
      <c r="J1481">
        <v>18</v>
      </c>
      <c r="K1481">
        <v>2002</v>
      </c>
      <c r="L1481" t="s">
        <v>2327</v>
      </c>
      <c r="M1481" t="s">
        <v>2328</v>
      </c>
      <c r="N1481" t="s">
        <v>2329</v>
      </c>
      <c r="O1481" t="s">
        <v>1282</v>
      </c>
    </row>
    <row r="1482" spans="1:15" ht="12.75">
      <c r="A1482">
        <v>22775611</v>
      </c>
      <c r="B1482" t="s">
        <v>2326</v>
      </c>
      <c r="C1482" t="s">
        <v>1749</v>
      </c>
      <c r="H1482">
        <v>1919</v>
      </c>
      <c r="I1482">
        <v>9</v>
      </c>
      <c r="J1482">
        <v>13</v>
      </c>
      <c r="K1482">
        <v>1991</v>
      </c>
      <c r="L1482" t="s">
        <v>2330</v>
      </c>
      <c r="M1482" t="s">
        <v>2331</v>
      </c>
      <c r="N1482" t="s">
        <v>2332</v>
      </c>
      <c r="O1482" t="s">
        <v>1282</v>
      </c>
    </row>
    <row r="1483" spans="1:15" ht="12.75">
      <c r="A1483">
        <v>22775613</v>
      </c>
      <c r="B1483" t="s">
        <v>514</v>
      </c>
      <c r="C1483" t="s">
        <v>2333</v>
      </c>
      <c r="F1483">
        <v>4</v>
      </c>
      <c r="G1483">
        <v>29</v>
      </c>
      <c r="H1483">
        <v>1836</v>
      </c>
      <c r="I1483">
        <v>7</v>
      </c>
      <c r="J1483">
        <v>13</v>
      </c>
      <c r="K1483">
        <v>1915</v>
      </c>
      <c r="L1483" t="s">
        <v>2334</v>
      </c>
      <c r="N1483" t="s">
        <v>2335</v>
      </c>
      <c r="O1483" t="s">
        <v>1282</v>
      </c>
    </row>
    <row r="1484" spans="1:15" ht="12.75">
      <c r="A1484">
        <v>22775614</v>
      </c>
      <c r="B1484" t="s">
        <v>514</v>
      </c>
      <c r="C1484" t="s">
        <v>2336</v>
      </c>
      <c r="D1484" t="s">
        <v>1705</v>
      </c>
      <c r="E1484" t="s">
        <v>2337</v>
      </c>
      <c r="F1484">
        <v>8</v>
      </c>
      <c r="G1484">
        <v>12</v>
      </c>
      <c r="H1484">
        <v>1833</v>
      </c>
      <c r="I1484">
        <v>7</v>
      </c>
      <c r="J1484">
        <v>6</v>
      </c>
      <c r="K1484">
        <v>1906</v>
      </c>
      <c r="L1484" t="s">
        <v>2338</v>
      </c>
      <c r="N1484" t="s">
        <v>2339</v>
      </c>
      <c r="O1484" t="s">
        <v>1282</v>
      </c>
    </row>
    <row r="1485" spans="1:15" ht="12.75">
      <c r="A1485">
        <v>22775615</v>
      </c>
      <c r="B1485" t="s">
        <v>2340</v>
      </c>
      <c r="C1485" t="s">
        <v>1945</v>
      </c>
      <c r="I1485">
        <v>12</v>
      </c>
      <c r="J1485">
        <v>25</v>
      </c>
      <c r="K1485">
        <v>1951</v>
      </c>
      <c r="L1485" t="s">
        <v>2341</v>
      </c>
      <c r="N1485" t="s">
        <v>2342</v>
      </c>
      <c r="O1485" t="s">
        <v>1272</v>
      </c>
    </row>
    <row r="1486" spans="1:15" ht="12.75">
      <c r="A1486">
        <v>22775617</v>
      </c>
      <c r="B1486" t="s">
        <v>2343</v>
      </c>
      <c r="C1486" t="s">
        <v>1559</v>
      </c>
      <c r="I1486">
        <v>3</v>
      </c>
      <c r="J1486">
        <v>27</v>
      </c>
      <c r="K1486">
        <v>1868</v>
      </c>
      <c r="L1486" t="s">
        <v>2344</v>
      </c>
      <c r="N1486" t="e">
        <f>--died at DOUGLAS</f>
        <v>#NAME?</v>
      </c>
      <c r="O1486" t="s">
        <v>1272</v>
      </c>
    </row>
    <row r="1487" spans="1:15" ht="12.75">
      <c r="A1487">
        <v>22775624</v>
      </c>
      <c r="B1487" t="s">
        <v>2343</v>
      </c>
      <c r="C1487" t="s">
        <v>1559</v>
      </c>
      <c r="I1487">
        <v>11</v>
      </c>
      <c r="J1487">
        <v>11</v>
      </c>
      <c r="K1487">
        <v>1878</v>
      </c>
      <c r="L1487" t="s">
        <v>2345</v>
      </c>
      <c r="N1487" t="s">
        <v>2346</v>
      </c>
      <c r="O1487" t="s">
        <v>1282</v>
      </c>
    </row>
    <row r="1488" spans="1:15" ht="12.75">
      <c r="A1488">
        <v>29679727</v>
      </c>
      <c r="B1488" t="s">
        <v>2343</v>
      </c>
      <c r="C1488" t="s">
        <v>2347</v>
      </c>
      <c r="H1488">
        <v>1845</v>
      </c>
      <c r="O1488" t="s">
        <v>1282</v>
      </c>
    </row>
    <row r="1489" spans="1:15" ht="12.75">
      <c r="A1489">
        <v>22775618</v>
      </c>
      <c r="B1489" t="s">
        <v>2343</v>
      </c>
      <c r="C1489" t="s">
        <v>717</v>
      </c>
      <c r="I1489">
        <v>4</v>
      </c>
      <c r="J1489">
        <v>16</v>
      </c>
      <c r="K1489">
        <v>1868</v>
      </c>
      <c r="L1489" t="s">
        <v>2348</v>
      </c>
      <c r="N1489" t="e">
        <f>--died at DOUGLAS</f>
        <v>#NAME?</v>
      </c>
      <c r="O1489" t="s">
        <v>1272</v>
      </c>
    </row>
    <row r="1490" spans="1:15" ht="12.75">
      <c r="A1490">
        <v>22775628</v>
      </c>
      <c r="B1490" t="s">
        <v>2343</v>
      </c>
      <c r="C1490" t="s">
        <v>717</v>
      </c>
      <c r="D1490" t="s">
        <v>1479</v>
      </c>
      <c r="F1490">
        <v>5</v>
      </c>
      <c r="G1490">
        <v>18</v>
      </c>
      <c r="H1490">
        <v>1818</v>
      </c>
      <c r="I1490">
        <v>4</v>
      </c>
      <c r="J1490">
        <v>10</v>
      </c>
      <c r="K1490">
        <v>1890</v>
      </c>
      <c r="L1490" t="s">
        <v>2349</v>
      </c>
      <c r="N1490" t="s">
        <v>2350</v>
      </c>
      <c r="O1490" t="s">
        <v>1282</v>
      </c>
    </row>
    <row r="1491" spans="1:15" ht="12.75">
      <c r="A1491">
        <v>22775623</v>
      </c>
      <c r="B1491" t="s">
        <v>2343</v>
      </c>
      <c r="C1491" t="s">
        <v>26</v>
      </c>
      <c r="I1491">
        <v>6</v>
      </c>
      <c r="J1491">
        <v>6</v>
      </c>
      <c r="K1491">
        <v>1936</v>
      </c>
      <c r="L1491" t="s">
        <v>3021</v>
      </c>
      <c r="N1491" t="s">
        <v>2351</v>
      </c>
      <c r="O1491" t="s">
        <v>1272</v>
      </c>
    </row>
    <row r="1492" spans="1:15" ht="12.75">
      <c r="A1492">
        <v>22775619</v>
      </c>
      <c r="B1492" t="s">
        <v>2343</v>
      </c>
      <c r="C1492" t="s">
        <v>1401</v>
      </c>
      <c r="I1492">
        <v>4</v>
      </c>
      <c r="J1492">
        <v>9</v>
      </c>
      <c r="K1492">
        <v>1893</v>
      </c>
      <c r="L1492" t="s">
        <v>2352</v>
      </c>
      <c r="N1492" t="e">
        <f>--died at SAUGATUCK</f>
        <v>#NAME?</v>
      </c>
      <c r="O1492" t="s">
        <v>1272</v>
      </c>
    </row>
    <row r="1493" spans="1:15" ht="12.75">
      <c r="A1493">
        <v>22775620</v>
      </c>
      <c r="B1493" t="s">
        <v>2343</v>
      </c>
      <c r="C1493" t="s">
        <v>2353</v>
      </c>
      <c r="I1493">
        <v>3</v>
      </c>
      <c r="J1493">
        <v>22</v>
      </c>
      <c r="K1493">
        <v>1895</v>
      </c>
      <c r="L1493" t="s">
        <v>2354</v>
      </c>
      <c r="N1493" t="s">
        <v>2355</v>
      </c>
      <c r="O1493" t="s">
        <v>1272</v>
      </c>
    </row>
    <row r="1494" spans="1:15" ht="12.75">
      <c r="A1494">
        <v>29679773</v>
      </c>
      <c r="B1494" t="s">
        <v>2343</v>
      </c>
      <c r="C1494" t="s">
        <v>1779</v>
      </c>
      <c r="D1494" t="s">
        <v>1351</v>
      </c>
      <c r="F1494">
        <v>12</v>
      </c>
      <c r="G1494">
        <v>13</v>
      </c>
      <c r="H1494">
        <v>1853</v>
      </c>
      <c r="I1494">
        <v>8</v>
      </c>
      <c r="J1494">
        <v>10</v>
      </c>
      <c r="K1494">
        <v>1872</v>
      </c>
      <c r="O1494" t="s">
        <v>1282</v>
      </c>
    </row>
    <row r="1495" spans="1:15" ht="12.75">
      <c r="A1495">
        <v>22775627</v>
      </c>
      <c r="B1495" t="s">
        <v>2343</v>
      </c>
      <c r="C1495" t="s">
        <v>2356</v>
      </c>
      <c r="F1495">
        <v>1</v>
      </c>
      <c r="G1495">
        <v>21</v>
      </c>
      <c r="H1495">
        <v>1816</v>
      </c>
      <c r="I1495">
        <v>9</v>
      </c>
      <c r="J1495">
        <v>22</v>
      </c>
      <c r="K1495">
        <v>1899</v>
      </c>
      <c r="L1495" t="s">
        <v>2357</v>
      </c>
      <c r="M1495" t="s">
        <v>2358</v>
      </c>
      <c r="N1495" t="s">
        <v>2359</v>
      </c>
      <c r="O1495" t="s">
        <v>1282</v>
      </c>
    </row>
    <row r="1496" spans="1:15" ht="12.75">
      <c r="A1496">
        <v>22775631</v>
      </c>
      <c r="B1496" t="s">
        <v>2343</v>
      </c>
      <c r="C1496" t="s">
        <v>2360</v>
      </c>
      <c r="I1496">
        <v>12</v>
      </c>
      <c r="J1496">
        <v>27</v>
      </c>
      <c r="K1496">
        <v>1876</v>
      </c>
      <c r="L1496" t="s">
        <v>2361</v>
      </c>
      <c r="N1496" t="s">
        <v>2362</v>
      </c>
      <c r="O1496" t="s">
        <v>1272</v>
      </c>
    </row>
    <row r="1497" spans="1:15" ht="12.75">
      <c r="A1497">
        <v>22775625</v>
      </c>
      <c r="B1497" t="s">
        <v>2343</v>
      </c>
      <c r="C1497" t="s">
        <v>3377</v>
      </c>
      <c r="I1497">
        <v>12</v>
      </c>
      <c r="J1497">
        <v>3</v>
      </c>
      <c r="K1497">
        <v>1891</v>
      </c>
      <c r="L1497" t="s">
        <v>2363</v>
      </c>
      <c r="N1497" t="s">
        <v>2364</v>
      </c>
      <c r="O1497" t="s">
        <v>1272</v>
      </c>
    </row>
    <row r="1498" spans="1:15" ht="12.75">
      <c r="A1498">
        <v>22775622</v>
      </c>
      <c r="B1498" t="s">
        <v>2343</v>
      </c>
      <c r="C1498" t="s">
        <v>2365</v>
      </c>
      <c r="I1498">
        <v>8</v>
      </c>
      <c r="J1498">
        <v>20</v>
      </c>
      <c r="K1498">
        <v>1881</v>
      </c>
      <c r="L1498" t="s">
        <v>3109</v>
      </c>
      <c r="N1498" t="s">
        <v>2366</v>
      </c>
      <c r="O1498" t="s">
        <v>1272</v>
      </c>
    </row>
    <row r="1499" spans="1:15" ht="12.75">
      <c r="A1499">
        <v>22775632</v>
      </c>
      <c r="B1499" t="s">
        <v>2343</v>
      </c>
      <c r="C1499" t="s">
        <v>1209</v>
      </c>
      <c r="I1499">
        <v>3</v>
      </c>
      <c r="J1499">
        <v>3</v>
      </c>
      <c r="K1499">
        <v>1875</v>
      </c>
      <c r="L1499" t="s">
        <v>2367</v>
      </c>
      <c r="N1499" t="s">
        <v>2368</v>
      </c>
      <c r="O1499" t="s">
        <v>1272</v>
      </c>
    </row>
    <row r="1500" spans="1:15" ht="12.75">
      <c r="A1500">
        <v>22775616</v>
      </c>
      <c r="B1500" t="s">
        <v>2343</v>
      </c>
      <c r="C1500" t="s">
        <v>2094</v>
      </c>
      <c r="I1500">
        <v>5</v>
      </c>
      <c r="J1500">
        <v>1</v>
      </c>
      <c r="K1500">
        <v>1969</v>
      </c>
      <c r="L1500" t="s">
        <v>2354</v>
      </c>
      <c r="N1500" t="s">
        <v>1339</v>
      </c>
      <c r="O1500" t="s">
        <v>1272</v>
      </c>
    </row>
    <row r="1501" spans="1:15" ht="12.75">
      <c r="A1501">
        <v>22775621</v>
      </c>
      <c r="B1501" t="s">
        <v>2343</v>
      </c>
      <c r="C1501" t="s">
        <v>2094</v>
      </c>
      <c r="I1501">
        <v>8</v>
      </c>
      <c r="J1501">
        <v>19</v>
      </c>
      <c r="K1501">
        <v>1893</v>
      </c>
      <c r="L1501" t="s">
        <v>2369</v>
      </c>
      <c r="N1501" t="s">
        <v>2370</v>
      </c>
      <c r="O1501" t="s">
        <v>1272</v>
      </c>
    </row>
    <row r="1502" spans="1:15" ht="12.75">
      <c r="A1502">
        <v>22775626</v>
      </c>
      <c r="B1502" t="s">
        <v>2343</v>
      </c>
      <c r="C1502" t="s">
        <v>4243</v>
      </c>
      <c r="I1502">
        <v>8</v>
      </c>
      <c r="J1502">
        <v>22</v>
      </c>
      <c r="K1502">
        <v>1906</v>
      </c>
      <c r="L1502" t="s">
        <v>2371</v>
      </c>
      <c r="N1502" t="s">
        <v>2372</v>
      </c>
      <c r="O1502" t="s">
        <v>1272</v>
      </c>
    </row>
    <row r="1503" spans="1:15" ht="12.75">
      <c r="A1503">
        <v>22775629</v>
      </c>
      <c r="B1503" t="s">
        <v>2343</v>
      </c>
      <c r="C1503" t="s">
        <v>4243</v>
      </c>
      <c r="H1503">
        <v>1834</v>
      </c>
      <c r="I1503">
        <v>11</v>
      </c>
      <c r="J1503">
        <v>19</v>
      </c>
      <c r="K1503">
        <v>1902</v>
      </c>
      <c r="L1503" t="s">
        <v>2373</v>
      </c>
      <c r="N1503" t="s">
        <v>2374</v>
      </c>
      <c r="O1503" t="s">
        <v>1272</v>
      </c>
    </row>
    <row r="1504" spans="1:15" ht="12.75">
      <c r="A1504">
        <v>22775630</v>
      </c>
      <c r="B1504" t="s">
        <v>2343</v>
      </c>
      <c r="C1504" t="s">
        <v>1482</v>
      </c>
      <c r="I1504">
        <v>4</v>
      </c>
      <c r="J1504">
        <v>23</v>
      </c>
      <c r="K1504">
        <v>1903</v>
      </c>
      <c r="L1504" t="s">
        <v>2375</v>
      </c>
      <c r="N1504" t="s">
        <v>2376</v>
      </c>
      <c r="O1504" t="s">
        <v>1272</v>
      </c>
    </row>
    <row r="1505" spans="1:15" ht="12.75">
      <c r="A1505">
        <v>22775633</v>
      </c>
      <c r="B1505" t="s">
        <v>2343</v>
      </c>
      <c r="C1505" t="s">
        <v>1545</v>
      </c>
      <c r="I1505">
        <v>12</v>
      </c>
      <c r="J1505">
        <v>29</v>
      </c>
      <c r="K1505">
        <v>1898</v>
      </c>
      <c r="L1505" t="s">
        <v>2377</v>
      </c>
      <c r="N1505" t="s">
        <v>2378</v>
      </c>
      <c r="O1505" t="s">
        <v>1272</v>
      </c>
    </row>
    <row r="1506" spans="1:15" ht="12.75">
      <c r="A1506">
        <v>22775634</v>
      </c>
      <c r="B1506" t="s">
        <v>2379</v>
      </c>
      <c r="C1506" t="s">
        <v>2380</v>
      </c>
      <c r="H1506">
        <v>1939</v>
      </c>
      <c r="I1506">
        <v>8</v>
      </c>
      <c r="J1506">
        <v>9</v>
      </c>
      <c r="K1506">
        <v>1977</v>
      </c>
      <c r="L1506" t="s">
        <v>2381</v>
      </c>
      <c r="N1506" t="s">
        <v>2382</v>
      </c>
      <c r="O1506" t="s">
        <v>1282</v>
      </c>
    </row>
    <row r="1507" spans="1:15" ht="12.75">
      <c r="A1507">
        <v>22775636</v>
      </c>
      <c r="B1507" t="s">
        <v>2379</v>
      </c>
      <c r="C1507" t="s">
        <v>2383</v>
      </c>
      <c r="H1507">
        <v>1899</v>
      </c>
      <c r="I1507">
        <v>2</v>
      </c>
      <c r="J1507">
        <v>8</v>
      </c>
      <c r="K1507">
        <v>1996</v>
      </c>
      <c r="L1507" t="s">
        <v>2384</v>
      </c>
      <c r="N1507" t="s">
        <v>2385</v>
      </c>
      <c r="O1507" t="s">
        <v>1282</v>
      </c>
    </row>
    <row r="1508" spans="1:15" ht="12.75">
      <c r="A1508">
        <v>22775635</v>
      </c>
      <c r="B1508" t="s">
        <v>2379</v>
      </c>
      <c r="C1508" t="s">
        <v>2735</v>
      </c>
      <c r="H1508">
        <v>1898</v>
      </c>
      <c r="I1508">
        <v>6</v>
      </c>
      <c r="J1508">
        <v>16</v>
      </c>
      <c r="K1508">
        <v>1970</v>
      </c>
      <c r="L1508" t="s">
        <v>2386</v>
      </c>
      <c r="N1508" t="s">
        <v>2387</v>
      </c>
      <c r="O1508" t="s">
        <v>1282</v>
      </c>
    </row>
    <row r="1509" spans="1:15" ht="12.75">
      <c r="A1509">
        <v>22775639</v>
      </c>
      <c r="B1509" t="s">
        <v>1590</v>
      </c>
      <c r="C1509" t="s">
        <v>1403</v>
      </c>
      <c r="H1509">
        <v>1884</v>
      </c>
      <c r="I1509">
        <v>6</v>
      </c>
      <c r="J1509">
        <v>17</v>
      </c>
      <c r="K1509">
        <v>1965</v>
      </c>
      <c r="L1509" t="s">
        <v>2388</v>
      </c>
      <c r="N1509" t="s">
        <v>2389</v>
      </c>
      <c r="O1509" t="s">
        <v>1282</v>
      </c>
    </row>
    <row r="1510" spans="1:15" ht="12.75">
      <c r="A1510">
        <v>22775649</v>
      </c>
      <c r="B1510" t="s">
        <v>1590</v>
      </c>
      <c r="C1510" t="s">
        <v>2390</v>
      </c>
      <c r="D1510" t="s">
        <v>2391</v>
      </c>
      <c r="F1510">
        <v>4</v>
      </c>
      <c r="G1510">
        <v>4</v>
      </c>
      <c r="H1510">
        <v>1847</v>
      </c>
      <c r="I1510">
        <v>6</v>
      </c>
      <c r="J1510">
        <v>30</v>
      </c>
      <c r="K1510">
        <v>1921</v>
      </c>
      <c r="L1510" t="s">
        <v>2392</v>
      </c>
      <c r="N1510" t="s">
        <v>2393</v>
      </c>
      <c r="O1510" t="s">
        <v>1272</v>
      </c>
    </row>
    <row r="1511" spans="1:15" ht="12.75">
      <c r="A1511">
        <v>22775650</v>
      </c>
      <c r="B1511" t="s">
        <v>1590</v>
      </c>
      <c r="C1511" t="s">
        <v>2394</v>
      </c>
      <c r="F1511">
        <v>4</v>
      </c>
      <c r="G1511">
        <v>23</v>
      </c>
      <c r="H1511">
        <v>1879</v>
      </c>
      <c r="I1511">
        <v>1</v>
      </c>
      <c r="J1511">
        <v>4</v>
      </c>
      <c r="K1511">
        <v>1958</v>
      </c>
      <c r="L1511" t="s">
        <v>2395</v>
      </c>
      <c r="N1511" t="s">
        <v>2396</v>
      </c>
      <c r="O1511" t="s">
        <v>1282</v>
      </c>
    </row>
    <row r="1512" spans="1:15" ht="12.75">
      <c r="A1512">
        <v>22775645</v>
      </c>
      <c r="B1512" t="s">
        <v>1590</v>
      </c>
      <c r="C1512" t="s">
        <v>2397</v>
      </c>
      <c r="F1512">
        <v>1</v>
      </c>
      <c r="G1512">
        <v>30</v>
      </c>
      <c r="H1512">
        <v>1845</v>
      </c>
      <c r="I1512">
        <v>9</v>
      </c>
      <c r="J1512">
        <v>17</v>
      </c>
      <c r="K1512">
        <v>1926</v>
      </c>
      <c r="L1512" t="s">
        <v>2398</v>
      </c>
      <c r="N1512" t="s">
        <v>2399</v>
      </c>
      <c r="O1512" t="s">
        <v>1272</v>
      </c>
    </row>
    <row r="1513" spans="1:15" ht="12.75">
      <c r="A1513">
        <v>22775640</v>
      </c>
      <c r="B1513" t="s">
        <v>1590</v>
      </c>
      <c r="C1513" t="s">
        <v>395</v>
      </c>
      <c r="D1513" t="s">
        <v>1807</v>
      </c>
      <c r="H1513">
        <v>1896</v>
      </c>
      <c r="I1513">
        <v>2</v>
      </c>
      <c r="J1513">
        <v>12</v>
      </c>
      <c r="K1513">
        <v>1979</v>
      </c>
      <c r="L1513" t="s">
        <v>2400</v>
      </c>
      <c r="N1513" t="s">
        <v>2401</v>
      </c>
      <c r="O1513" t="s">
        <v>1282</v>
      </c>
    </row>
    <row r="1514" spans="1:15" ht="12.75">
      <c r="A1514">
        <v>22775637</v>
      </c>
      <c r="B1514" t="s">
        <v>1590</v>
      </c>
      <c r="C1514" t="s">
        <v>1279</v>
      </c>
      <c r="D1514" t="s">
        <v>1807</v>
      </c>
      <c r="F1514">
        <v>8</v>
      </c>
      <c r="G1514">
        <v>21</v>
      </c>
      <c r="H1514">
        <v>1835</v>
      </c>
      <c r="I1514">
        <v>12</v>
      </c>
      <c r="J1514">
        <v>11</v>
      </c>
      <c r="K1514">
        <v>1893</v>
      </c>
      <c r="L1514" t="s">
        <v>2402</v>
      </c>
      <c r="N1514" t="s">
        <v>2403</v>
      </c>
      <c r="O1514" t="s">
        <v>1282</v>
      </c>
    </row>
    <row r="1515" spans="1:15" ht="12.75">
      <c r="A1515">
        <v>22775648</v>
      </c>
      <c r="B1515" t="s">
        <v>1590</v>
      </c>
      <c r="C1515" t="s">
        <v>1501</v>
      </c>
      <c r="I1515">
        <v>12</v>
      </c>
      <c r="J1515">
        <v>20</v>
      </c>
      <c r="K1515">
        <v>1954</v>
      </c>
      <c r="L1515" t="s">
        <v>2404</v>
      </c>
      <c r="N1515" t="s">
        <v>2405</v>
      </c>
      <c r="O1515" t="s">
        <v>1272</v>
      </c>
    </row>
    <row r="1516" spans="1:15" ht="12.75">
      <c r="A1516">
        <v>22775641</v>
      </c>
      <c r="B1516" t="s">
        <v>1590</v>
      </c>
      <c r="C1516" t="s">
        <v>2406</v>
      </c>
      <c r="H1516">
        <v>1882</v>
      </c>
      <c r="I1516">
        <v>5</v>
      </c>
      <c r="J1516">
        <v>24</v>
      </c>
      <c r="K1516">
        <v>1973</v>
      </c>
      <c r="L1516" t="s">
        <v>2407</v>
      </c>
      <c r="N1516" t="s">
        <v>2408</v>
      </c>
      <c r="O1516" t="s">
        <v>1282</v>
      </c>
    </row>
    <row r="1517" spans="1:15" ht="12.75">
      <c r="A1517">
        <v>22775644</v>
      </c>
      <c r="B1517" t="s">
        <v>1590</v>
      </c>
      <c r="C1517" t="s">
        <v>2409</v>
      </c>
      <c r="H1517">
        <v>1878</v>
      </c>
      <c r="I1517">
        <v>6</v>
      </c>
      <c r="J1517">
        <v>5</v>
      </c>
      <c r="K1517">
        <v>1899</v>
      </c>
      <c r="L1517" t="s">
        <v>2410</v>
      </c>
      <c r="N1517" t="s">
        <v>2411</v>
      </c>
      <c r="O1517" t="s">
        <v>1282</v>
      </c>
    </row>
    <row r="1518" spans="1:15" ht="12.75">
      <c r="A1518">
        <v>22775638</v>
      </c>
      <c r="B1518" t="s">
        <v>1590</v>
      </c>
      <c r="C1518" t="s">
        <v>2412</v>
      </c>
      <c r="F1518">
        <v>9</v>
      </c>
      <c r="G1518">
        <v>29</v>
      </c>
      <c r="H1518">
        <v>1884</v>
      </c>
      <c r="I1518">
        <v>2</v>
      </c>
      <c r="J1518">
        <v>15</v>
      </c>
      <c r="K1518">
        <v>1962</v>
      </c>
      <c r="L1518" t="s">
        <v>2413</v>
      </c>
      <c r="N1518" t="s">
        <v>45</v>
      </c>
      <c r="O1518" t="s">
        <v>1282</v>
      </c>
    </row>
    <row r="1519" spans="1:15" ht="12.75">
      <c r="A1519">
        <v>22775817</v>
      </c>
      <c r="B1519" t="s">
        <v>1590</v>
      </c>
      <c r="C1519" t="s">
        <v>2414</v>
      </c>
      <c r="E1519" t="s">
        <v>2415</v>
      </c>
      <c r="F1519">
        <v>2</v>
      </c>
      <c r="G1519">
        <v>27</v>
      </c>
      <c r="H1519">
        <v>1847</v>
      </c>
      <c r="I1519">
        <v>4</v>
      </c>
      <c r="J1519">
        <v>14</v>
      </c>
      <c r="K1519">
        <v>1916</v>
      </c>
      <c r="L1519" t="s">
        <v>2416</v>
      </c>
      <c r="N1519" t="s">
        <v>2417</v>
      </c>
      <c r="O1519" t="s">
        <v>1272</v>
      </c>
    </row>
    <row r="1520" spans="1:15" ht="12.75">
      <c r="A1520">
        <v>22775642</v>
      </c>
      <c r="B1520" t="s">
        <v>1590</v>
      </c>
      <c r="C1520" t="s">
        <v>2418</v>
      </c>
      <c r="E1520" t="s">
        <v>2419</v>
      </c>
      <c r="H1520">
        <v>1897</v>
      </c>
      <c r="I1520">
        <v>3</v>
      </c>
      <c r="J1520">
        <v>23</v>
      </c>
      <c r="K1520">
        <v>1984</v>
      </c>
      <c r="L1520" t="s">
        <v>2420</v>
      </c>
      <c r="N1520" t="s">
        <v>2421</v>
      </c>
      <c r="O1520" t="s">
        <v>1282</v>
      </c>
    </row>
    <row r="1521" spans="1:15" ht="12.75">
      <c r="A1521">
        <v>22775651</v>
      </c>
      <c r="B1521" t="s">
        <v>1590</v>
      </c>
      <c r="C1521" t="s">
        <v>2422</v>
      </c>
      <c r="H1521">
        <v>1841</v>
      </c>
      <c r="I1521">
        <v>1</v>
      </c>
      <c r="J1521">
        <v>1</v>
      </c>
      <c r="K1521">
        <v>1919</v>
      </c>
      <c r="L1521" t="s">
        <v>2423</v>
      </c>
      <c r="N1521" t="s">
        <v>2424</v>
      </c>
      <c r="O1521" t="s">
        <v>1282</v>
      </c>
    </row>
    <row r="1522" spans="1:15" ht="12.75">
      <c r="A1522">
        <v>22775647</v>
      </c>
      <c r="B1522" t="s">
        <v>1590</v>
      </c>
      <c r="C1522" t="s">
        <v>2425</v>
      </c>
      <c r="I1522">
        <v>11</v>
      </c>
      <c r="J1522">
        <v>3</v>
      </c>
      <c r="K1522">
        <v>1873</v>
      </c>
      <c r="L1522" t="s">
        <v>2426</v>
      </c>
      <c r="M1522" t="s">
        <v>2427</v>
      </c>
      <c r="N1522" t="s">
        <v>2428</v>
      </c>
      <c r="O1522" t="s">
        <v>1282</v>
      </c>
    </row>
    <row r="1523" spans="1:15" ht="12.75">
      <c r="A1523">
        <v>22775643</v>
      </c>
      <c r="B1523" t="s">
        <v>1590</v>
      </c>
      <c r="C1523" t="s">
        <v>2429</v>
      </c>
      <c r="H1523">
        <v>1898</v>
      </c>
      <c r="I1523">
        <v>3</v>
      </c>
      <c r="J1523">
        <v>25</v>
      </c>
      <c r="K1523">
        <v>1973</v>
      </c>
      <c r="L1523" t="s">
        <v>2430</v>
      </c>
      <c r="N1523" t="s">
        <v>2431</v>
      </c>
      <c r="O1523" t="s">
        <v>1282</v>
      </c>
    </row>
    <row r="1524" spans="1:15" ht="12.75">
      <c r="A1524">
        <v>22775646</v>
      </c>
      <c r="B1524" t="s">
        <v>1590</v>
      </c>
      <c r="C1524" t="s">
        <v>2432</v>
      </c>
      <c r="E1524" t="s">
        <v>2433</v>
      </c>
      <c r="F1524">
        <v>5</v>
      </c>
      <c r="G1524">
        <v>24</v>
      </c>
      <c r="H1524">
        <v>1822</v>
      </c>
      <c r="I1524">
        <v>5</v>
      </c>
      <c r="J1524">
        <v>4</v>
      </c>
      <c r="K1524">
        <v>1908</v>
      </c>
      <c r="L1524" t="s">
        <v>2434</v>
      </c>
      <c r="N1524" t="s">
        <v>2435</v>
      </c>
      <c r="O1524" t="s">
        <v>1282</v>
      </c>
    </row>
    <row r="1525" spans="1:15" ht="12.75">
      <c r="A1525">
        <v>22885785</v>
      </c>
      <c r="B1525" t="s">
        <v>1590</v>
      </c>
      <c r="C1525" t="s">
        <v>1545</v>
      </c>
      <c r="D1525" t="s">
        <v>2436</v>
      </c>
      <c r="F1525">
        <v>8</v>
      </c>
      <c r="H1525">
        <v>1838</v>
      </c>
      <c r="I1525">
        <v>2</v>
      </c>
      <c r="J1525">
        <v>12</v>
      </c>
      <c r="K1525">
        <v>1907</v>
      </c>
      <c r="L1525" t="s">
        <v>2437</v>
      </c>
      <c r="N1525" t="s">
        <v>2438</v>
      </c>
      <c r="O1525" t="s">
        <v>1282</v>
      </c>
    </row>
    <row r="1526" spans="1:15" ht="12.75">
      <c r="A1526">
        <v>22775653</v>
      </c>
      <c r="B1526" t="s">
        <v>2439</v>
      </c>
      <c r="C1526" t="s">
        <v>2440</v>
      </c>
      <c r="F1526">
        <v>2</v>
      </c>
      <c r="G1526">
        <v>27</v>
      </c>
      <c r="H1526">
        <v>1907</v>
      </c>
      <c r="I1526">
        <v>8</v>
      </c>
      <c r="J1526">
        <v>26</v>
      </c>
      <c r="K1526">
        <v>1991</v>
      </c>
      <c r="L1526" t="s">
        <v>2441</v>
      </c>
      <c r="N1526" t="e">
        <f>--died at KANSAS</f>
        <v>#NAME?</v>
      </c>
      <c r="O1526" t="s">
        <v>1282</v>
      </c>
    </row>
    <row r="1527" spans="1:15" ht="12.75">
      <c r="A1527">
        <v>22775655</v>
      </c>
      <c r="B1527" t="s">
        <v>2442</v>
      </c>
      <c r="C1527" t="s">
        <v>2443</v>
      </c>
      <c r="I1527">
        <v>4</v>
      </c>
      <c r="J1527">
        <v>14</v>
      </c>
      <c r="K1527">
        <v>1876</v>
      </c>
      <c r="L1527" t="s">
        <v>2444</v>
      </c>
      <c r="N1527" t="s">
        <v>2445</v>
      </c>
      <c r="O1527" t="s">
        <v>1272</v>
      </c>
    </row>
    <row r="1528" spans="1:15" ht="12.75">
      <c r="A1528">
        <v>22775654</v>
      </c>
      <c r="B1528" t="s">
        <v>2442</v>
      </c>
      <c r="C1528" t="s">
        <v>13</v>
      </c>
      <c r="I1528">
        <v>11</v>
      </c>
      <c r="J1528">
        <v>12</v>
      </c>
      <c r="K1528">
        <v>1872</v>
      </c>
      <c r="L1528" t="s">
        <v>2446</v>
      </c>
      <c r="N1528" t="e">
        <f>--died at DOUGLAS</f>
        <v>#NAME?</v>
      </c>
      <c r="O1528" t="s">
        <v>1272</v>
      </c>
    </row>
    <row r="1529" spans="1:15" ht="12.75">
      <c r="A1529">
        <v>22775657</v>
      </c>
      <c r="B1529" t="s">
        <v>2447</v>
      </c>
      <c r="C1529" t="s">
        <v>2448</v>
      </c>
      <c r="H1529">
        <v>1890</v>
      </c>
      <c r="I1529">
        <v>10</v>
      </c>
      <c r="J1529">
        <v>26</v>
      </c>
      <c r="K1529">
        <v>1974</v>
      </c>
      <c r="L1529" t="s">
        <v>2449</v>
      </c>
      <c r="N1529" t="s">
        <v>2450</v>
      </c>
      <c r="O1529" t="s">
        <v>1282</v>
      </c>
    </row>
    <row r="1530" spans="1:15" ht="12.75">
      <c r="A1530">
        <v>22775656</v>
      </c>
      <c r="B1530" t="s">
        <v>2447</v>
      </c>
      <c r="C1530" t="s">
        <v>2061</v>
      </c>
      <c r="H1530">
        <v>1893</v>
      </c>
      <c r="I1530">
        <v>1</v>
      </c>
      <c r="J1530">
        <v>11</v>
      </c>
      <c r="K1530">
        <v>1975</v>
      </c>
      <c r="L1530" t="s">
        <v>2451</v>
      </c>
      <c r="N1530" t="s">
        <v>2452</v>
      </c>
      <c r="O1530" t="s">
        <v>1282</v>
      </c>
    </row>
    <row r="1531" spans="1:15" ht="12.75">
      <c r="A1531">
        <v>22775658</v>
      </c>
      <c r="B1531" t="s">
        <v>2453</v>
      </c>
      <c r="C1531" t="s">
        <v>1346</v>
      </c>
      <c r="D1531" t="s">
        <v>1479</v>
      </c>
      <c r="H1531">
        <v>1925</v>
      </c>
      <c r="I1531">
        <v>1</v>
      </c>
      <c r="J1531">
        <v>11</v>
      </c>
      <c r="K1531">
        <v>1986</v>
      </c>
      <c r="L1531" t="s">
        <v>2454</v>
      </c>
      <c r="N1531" t="s">
        <v>2455</v>
      </c>
      <c r="O1531" t="s">
        <v>1282</v>
      </c>
    </row>
    <row r="1532" spans="1:15" ht="12.75">
      <c r="A1532">
        <v>28918569</v>
      </c>
      <c r="B1532" t="s">
        <v>2456</v>
      </c>
      <c r="C1532" t="s">
        <v>1995</v>
      </c>
      <c r="D1532" t="s">
        <v>2457</v>
      </c>
      <c r="H1532">
        <v>1902</v>
      </c>
      <c r="K1532">
        <v>1988</v>
      </c>
      <c r="O1532" t="s">
        <v>1282</v>
      </c>
    </row>
    <row r="1533" spans="1:15" ht="12.75">
      <c r="A1533">
        <v>22775660</v>
      </c>
      <c r="B1533" t="s">
        <v>2458</v>
      </c>
      <c r="C1533" t="s">
        <v>153</v>
      </c>
      <c r="D1533" t="s">
        <v>2061</v>
      </c>
      <c r="F1533">
        <v>10</v>
      </c>
      <c r="G1533">
        <v>18</v>
      </c>
      <c r="H1533">
        <v>1889</v>
      </c>
      <c r="I1533">
        <v>11</v>
      </c>
      <c r="J1533">
        <v>30</v>
      </c>
      <c r="K1533">
        <v>1903</v>
      </c>
      <c r="L1533" t="s">
        <v>2459</v>
      </c>
      <c r="N1533" t="s">
        <v>2460</v>
      </c>
      <c r="O1533" t="s">
        <v>1272</v>
      </c>
    </row>
    <row r="1534" spans="1:15" ht="12.75">
      <c r="A1534">
        <v>22775659</v>
      </c>
      <c r="B1534" t="s">
        <v>2458</v>
      </c>
      <c r="C1534" t="s">
        <v>1649</v>
      </c>
      <c r="I1534">
        <v>7</v>
      </c>
      <c r="J1534">
        <v>3</v>
      </c>
      <c r="K1534">
        <v>1902</v>
      </c>
      <c r="L1534" t="s">
        <v>2461</v>
      </c>
      <c r="N1534" t="s">
        <v>2462</v>
      </c>
      <c r="O1534" t="s">
        <v>1272</v>
      </c>
    </row>
    <row r="1535" spans="1:15" ht="12.75">
      <c r="A1535">
        <v>25560297</v>
      </c>
      <c r="B1535" t="s">
        <v>2463</v>
      </c>
      <c r="C1535" t="s">
        <v>1407</v>
      </c>
      <c r="D1535" t="s">
        <v>2464</v>
      </c>
      <c r="F1535">
        <v>1</v>
      </c>
      <c r="G1535">
        <v>2</v>
      </c>
      <c r="H1535">
        <v>1899</v>
      </c>
      <c r="I1535">
        <v>4</v>
      </c>
      <c r="J1535">
        <v>3</v>
      </c>
      <c r="K1535">
        <v>1994</v>
      </c>
      <c r="L1535" t="s">
        <v>2465</v>
      </c>
      <c r="O1535" t="s">
        <v>1272</v>
      </c>
    </row>
    <row r="1536" spans="1:15" ht="12.75">
      <c r="A1536">
        <v>22775662</v>
      </c>
      <c r="B1536" t="s">
        <v>2463</v>
      </c>
      <c r="C1536" t="s">
        <v>3377</v>
      </c>
      <c r="L1536" t="s">
        <v>2466</v>
      </c>
      <c r="N1536" t="e">
        <f>--died at DOUGLAS</f>
        <v>#NAME?</v>
      </c>
      <c r="O1536" t="s">
        <v>1272</v>
      </c>
    </row>
    <row r="1537" spans="1:15" ht="12.75">
      <c r="A1537">
        <v>22775665</v>
      </c>
      <c r="B1537" t="s">
        <v>2463</v>
      </c>
      <c r="C1537" t="s">
        <v>3377</v>
      </c>
      <c r="I1537">
        <v>1</v>
      </c>
      <c r="J1537">
        <v>26</v>
      </c>
      <c r="K1537">
        <v>1994</v>
      </c>
      <c r="L1537" t="s">
        <v>2467</v>
      </c>
      <c r="N1537" t="s">
        <v>2468</v>
      </c>
      <c r="O1537" t="s">
        <v>1272</v>
      </c>
    </row>
    <row r="1538" spans="1:15" ht="12.75">
      <c r="A1538">
        <v>23151970</v>
      </c>
      <c r="B1538" t="s">
        <v>2463</v>
      </c>
      <c r="C1538" t="s">
        <v>1467</v>
      </c>
      <c r="I1538">
        <v>1</v>
      </c>
      <c r="J1538">
        <v>27</v>
      </c>
      <c r="K1538">
        <v>1992</v>
      </c>
      <c r="L1538" t="s">
        <v>2469</v>
      </c>
      <c r="N1538" t="s">
        <v>2470</v>
      </c>
      <c r="O1538" t="s">
        <v>1272</v>
      </c>
    </row>
    <row r="1539" spans="1:15" ht="12.75">
      <c r="A1539">
        <v>22775664</v>
      </c>
      <c r="B1539" t="s">
        <v>2463</v>
      </c>
      <c r="C1539" t="s">
        <v>1467</v>
      </c>
      <c r="I1539">
        <v>1</v>
      </c>
      <c r="J1539">
        <v>27</v>
      </c>
      <c r="K1539">
        <v>1992</v>
      </c>
      <c r="L1539" t="s">
        <v>2471</v>
      </c>
      <c r="N1539" t="s">
        <v>2472</v>
      </c>
      <c r="O1539" t="s">
        <v>1272</v>
      </c>
    </row>
    <row r="1540" spans="1:15" ht="12.75">
      <c r="A1540">
        <v>22775666</v>
      </c>
      <c r="B1540" t="s">
        <v>2473</v>
      </c>
      <c r="C1540" t="s">
        <v>1862</v>
      </c>
      <c r="D1540" t="s">
        <v>1048</v>
      </c>
      <c r="E1540" t="s">
        <v>2474</v>
      </c>
      <c r="F1540">
        <v>5</v>
      </c>
      <c r="G1540">
        <v>22</v>
      </c>
      <c r="H1540">
        <v>1919</v>
      </c>
      <c r="I1540">
        <v>7</v>
      </c>
      <c r="J1540">
        <v>31</v>
      </c>
      <c r="K1540">
        <v>1989</v>
      </c>
      <c r="L1540" t="s">
        <v>2475</v>
      </c>
      <c r="M1540" t="s">
        <v>2476</v>
      </c>
      <c r="N1540" t="s">
        <v>2477</v>
      </c>
      <c r="O1540" t="s">
        <v>1282</v>
      </c>
    </row>
    <row r="1541" spans="1:15" ht="12.75">
      <c r="A1541">
        <v>22775667</v>
      </c>
      <c r="B1541" t="s">
        <v>2473</v>
      </c>
      <c r="C1541" t="s">
        <v>227</v>
      </c>
      <c r="F1541">
        <v>9</v>
      </c>
      <c r="G1541">
        <v>16</v>
      </c>
      <c r="H1541">
        <v>1918</v>
      </c>
      <c r="I1541">
        <v>1</v>
      </c>
      <c r="J1541">
        <v>21</v>
      </c>
      <c r="K1541">
        <v>1998</v>
      </c>
      <c r="L1541" t="s">
        <v>902</v>
      </c>
      <c r="M1541" t="s">
        <v>2478</v>
      </c>
      <c r="N1541" t="s">
        <v>2479</v>
      </c>
      <c r="O1541" t="s">
        <v>1282</v>
      </c>
    </row>
    <row r="1542" spans="1:15" ht="12.75">
      <c r="A1542">
        <v>22775668</v>
      </c>
      <c r="B1542" t="s">
        <v>2690</v>
      </c>
      <c r="C1542" t="s">
        <v>1790</v>
      </c>
      <c r="I1542">
        <v>7</v>
      </c>
      <c r="J1542">
        <v>26</v>
      </c>
      <c r="K1542">
        <v>1874</v>
      </c>
      <c r="L1542" t="s">
        <v>2480</v>
      </c>
      <c r="N1542" t="s">
        <v>1339</v>
      </c>
      <c r="O1542" t="s">
        <v>1272</v>
      </c>
    </row>
    <row r="1543" spans="1:15" ht="12.75">
      <c r="A1543">
        <v>22775669</v>
      </c>
      <c r="B1543" t="s">
        <v>2690</v>
      </c>
      <c r="C1543" t="s">
        <v>2481</v>
      </c>
      <c r="D1543" t="s">
        <v>2482</v>
      </c>
      <c r="F1543">
        <v>2</v>
      </c>
      <c r="G1543">
        <v>13</v>
      </c>
      <c r="H1543">
        <v>1865</v>
      </c>
      <c r="I1543">
        <v>4</v>
      </c>
      <c r="J1543">
        <v>13</v>
      </c>
      <c r="K1543">
        <v>1925</v>
      </c>
      <c r="L1543" t="s">
        <v>2483</v>
      </c>
      <c r="N1543" t="e">
        <f>-of EPILEPSY died at DOUGLAS</f>
        <v>#NAME?</v>
      </c>
      <c r="O1543" t="s">
        <v>1282</v>
      </c>
    </row>
    <row r="1544" spans="1:15" ht="12.75">
      <c r="A1544">
        <v>22775671</v>
      </c>
      <c r="B1544" t="s">
        <v>2690</v>
      </c>
      <c r="C1544" t="s">
        <v>2484</v>
      </c>
      <c r="I1544">
        <v>10</v>
      </c>
      <c r="J1544">
        <v>5</v>
      </c>
      <c r="K1544">
        <v>1952</v>
      </c>
      <c r="L1544" t="s">
        <v>2485</v>
      </c>
      <c r="N1544" t="s">
        <v>2486</v>
      </c>
      <c r="O1544" t="s">
        <v>1282</v>
      </c>
    </row>
    <row r="1545" spans="1:15" ht="12.75">
      <c r="A1545">
        <v>22775672</v>
      </c>
      <c r="B1545" t="s">
        <v>2690</v>
      </c>
      <c r="C1545" t="s">
        <v>508</v>
      </c>
      <c r="D1545" t="s">
        <v>1720</v>
      </c>
      <c r="E1545" t="s">
        <v>80</v>
      </c>
      <c r="F1545">
        <v>11</v>
      </c>
      <c r="G1545">
        <v>1</v>
      </c>
      <c r="H1545">
        <v>1841</v>
      </c>
      <c r="I1545">
        <v>11</v>
      </c>
      <c r="J1545">
        <v>29</v>
      </c>
      <c r="K1545">
        <v>1925</v>
      </c>
      <c r="L1545" t="s">
        <v>2487</v>
      </c>
      <c r="N1545" t="s">
        <v>2488</v>
      </c>
      <c r="O1545" t="s">
        <v>1282</v>
      </c>
    </row>
    <row r="1546" spans="1:15" ht="12.75">
      <c r="A1546">
        <v>22775670</v>
      </c>
      <c r="B1546" t="s">
        <v>2690</v>
      </c>
      <c r="C1546" t="s">
        <v>2746</v>
      </c>
      <c r="D1546" t="s">
        <v>1706</v>
      </c>
      <c r="F1546">
        <v>3</v>
      </c>
      <c r="G1546">
        <v>12</v>
      </c>
      <c r="H1546">
        <v>1820</v>
      </c>
      <c r="I1546">
        <v>9</v>
      </c>
      <c r="J1546">
        <v>30</v>
      </c>
      <c r="K1546">
        <v>1891</v>
      </c>
      <c r="L1546" t="s">
        <v>2489</v>
      </c>
      <c r="N1546" t="s">
        <v>2490</v>
      </c>
      <c r="O1546" t="s">
        <v>1282</v>
      </c>
    </row>
    <row r="1547" spans="1:15" ht="12.75">
      <c r="A1547">
        <v>29254458</v>
      </c>
      <c r="B1547" t="s">
        <v>2690</v>
      </c>
      <c r="C1547" t="s">
        <v>1545</v>
      </c>
      <c r="D1547" t="s">
        <v>1925</v>
      </c>
      <c r="O1547" t="s">
        <v>1282</v>
      </c>
    </row>
    <row r="1548" spans="1:15" ht="12.75">
      <c r="A1548">
        <v>22775674</v>
      </c>
      <c r="B1548" t="s">
        <v>2491</v>
      </c>
      <c r="C1548" t="s">
        <v>2883</v>
      </c>
      <c r="D1548" t="s">
        <v>2492</v>
      </c>
      <c r="F1548">
        <v>1</v>
      </c>
      <c r="G1548">
        <v>27</v>
      </c>
      <c r="H1548">
        <v>1890</v>
      </c>
      <c r="I1548">
        <v>10</v>
      </c>
      <c r="J1548">
        <v>28</v>
      </c>
      <c r="K1548">
        <v>1989</v>
      </c>
      <c r="L1548" t="s">
        <v>2493</v>
      </c>
      <c r="N1548" t="s">
        <v>2494</v>
      </c>
      <c r="O1548" t="s">
        <v>1282</v>
      </c>
    </row>
    <row r="1549" spans="1:15" ht="12.75">
      <c r="A1549">
        <v>22775673</v>
      </c>
      <c r="B1549" t="s">
        <v>2491</v>
      </c>
      <c r="C1549" t="s">
        <v>1545</v>
      </c>
      <c r="D1549" t="s">
        <v>2495</v>
      </c>
      <c r="F1549">
        <v>1</v>
      </c>
      <c r="G1549">
        <v>23</v>
      </c>
      <c r="H1549">
        <v>1890</v>
      </c>
      <c r="I1549">
        <v>2</v>
      </c>
      <c r="J1549">
        <v>16</v>
      </c>
      <c r="K1549">
        <v>1975</v>
      </c>
      <c r="L1549" t="s">
        <v>2496</v>
      </c>
      <c r="N1549" t="s">
        <v>2497</v>
      </c>
      <c r="O1549" t="s">
        <v>1282</v>
      </c>
    </row>
    <row r="1550" spans="1:15" ht="12.75">
      <c r="A1550">
        <v>22775675</v>
      </c>
      <c r="B1550" t="s">
        <v>2498</v>
      </c>
      <c r="C1550" t="s">
        <v>2499</v>
      </c>
      <c r="F1550">
        <v>2</v>
      </c>
      <c r="G1550">
        <v>22</v>
      </c>
      <c r="H1550">
        <v>1847</v>
      </c>
      <c r="I1550">
        <v>1</v>
      </c>
      <c r="J1550">
        <v>20</v>
      </c>
      <c r="K1550">
        <v>1917</v>
      </c>
      <c r="L1550" t="s">
        <v>2500</v>
      </c>
      <c r="N1550" t="s">
        <v>2501</v>
      </c>
      <c r="O1550" t="s">
        <v>1282</v>
      </c>
    </row>
    <row r="1551" spans="1:15" ht="12.75">
      <c r="A1551">
        <v>22775677</v>
      </c>
      <c r="B1551" t="s">
        <v>2498</v>
      </c>
      <c r="C1551" t="s">
        <v>2499</v>
      </c>
      <c r="H1551">
        <v>1878</v>
      </c>
      <c r="I1551">
        <v>9</v>
      </c>
      <c r="J1551">
        <v>13</v>
      </c>
      <c r="K1551">
        <v>1940</v>
      </c>
      <c r="L1551" t="s">
        <v>2502</v>
      </c>
      <c r="N1551" t="s">
        <v>2503</v>
      </c>
      <c r="O1551" t="s">
        <v>1282</v>
      </c>
    </row>
    <row r="1552" spans="1:15" ht="12.75">
      <c r="A1552">
        <v>22775676</v>
      </c>
      <c r="B1552" t="s">
        <v>2498</v>
      </c>
      <c r="C1552" t="s">
        <v>2504</v>
      </c>
      <c r="H1552">
        <v>1847</v>
      </c>
      <c r="I1552">
        <v>2</v>
      </c>
      <c r="J1552">
        <v>1</v>
      </c>
      <c r="K1552">
        <v>1923</v>
      </c>
      <c r="L1552" t="s">
        <v>2505</v>
      </c>
      <c r="N1552" t="s">
        <v>4279</v>
      </c>
      <c r="O1552" t="s">
        <v>1272</v>
      </c>
    </row>
    <row r="1553" spans="1:15" ht="12.75">
      <c r="A1553">
        <v>22775678</v>
      </c>
      <c r="B1553" t="s">
        <v>2506</v>
      </c>
      <c r="C1553" t="s">
        <v>1528</v>
      </c>
      <c r="I1553">
        <v>5</v>
      </c>
      <c r="K1553">
        <v>1896</v>
      </c>
      <c r="L1553" t="s">
        <v>2507</v>
      </c>
      <c r="N1553" t="s">
        <v>2508</v>
      </c>
      <c r="O1553" t="s">
        <v>1272</v>
      </c>
    </row>
    <row r="1554" spans="1:15" ht="12.75">
      <c r="A1554">
        <v>22775680</v>
      </c>
      <c r="B1554" t="s">
        <v>2509</v>
      </c>
      <c r="C1554" t="s">
        <v>3009</v>
      </c>
      <c r="H1554">
        <v>1904</v>
      </c>
      <c r="I1554">
        <v>10</v>
      </c>
      <c r="J1554">
        <v>23</v>
      </c>
      <c r="K1554">
        <v>1950</v>
      </c>
      <c r="L1554" t="s">
        <v>2510</v>
      </c>
      <c r="N1554" t="s">
        <v>2511</v>
      </c>
      <c r="O1554" t="s">
        <v>1282</v>
      </c>
    </row>
    <row r="1555" spans="1:15" ht="12.75">
      <c r="A1555">
        <v>22775679</v>
      </c>
      <c r="B1555" t="s">
        <v>2509</v>
      </c>
      <c r="C1555" t="s">
        <v>1370</v>
      </c>
      <c r="H1555">
        <v>1914</v>
      </c>
      <c r="I1555">
        <v>1</v>
      </c>
      <c r="J1555">
        <v>16</v>
      </c>
      <c r="K1555">
        <v>1996</v>
      </c>
      <c r="L1555" t="s">
        <v>2512</v>
      </c>
      <c r="N1555" t="s">
        <v>2513</v>
      </c>
      <c r="O1555" t="s">
        <v>1282</v>
      </c>
    </row>
    <row r="1556" spans="1:15" ht="12.75">
      <c r="A1556">
        <v>22775685</v>
      </c>
      <c r="B1556" t="s">
        <v>2514</v>
      </c>
      <c r="C1556" t="s">
        <v>1471</v>
      </c>
      <c r="I1556">
        <v>11</v>
      </c>
      <c r="J1556">
        <v>20</v>
      </c>
      <c r="K1556">
        <v>1951</v>
      </c>
      <c r="L1556" t="s">
        <v>2515</v>
      </c>
      <c r="N1556" t="s">
        <v>2516</v>
      </c>
      <c r="O1556" t="s">
        <v>1272</v>
      </c>
    </row>
    <row r="1557" spans="1:15" ht="12.75">
      <c r="A1557">
        <v>22775683</v>
      </c>
      <c r="B1557" t="s">
        <v>2514</v>
      </c>
      <c r="C1557" t="s">
        <v>1446</v>
      </c>
      <c r="I1557">
        <v>9</v>
      </c>
      <c r="J1557">
        <v>16</v>
      </c>
      <c r="K1557">
        <v>1940</v>
      </c>
      <c r="L1557" t="s">
        <v>2517</v>
      </c>
      <c r="N1557" t="s">
        <v>2518</v>
      </c>
      <c r="O1557" t="s">
        <v>1272</v>
      </c>
    </row>
    <row r="1558" spans="1:15" ht="12.75">
      <c r="A1558">
        <v>22775682</v>
      </c>
      <c r="B1558" t="s">
        <v>2514</v>
      </c>
      <c r="C1558" t="s">
        <v>2519</v>
      </c>
      <c r="F1558">
        <v>4</v>
      </c>
      <c r="G1558">
        <v>26</v>
      </c>
      <c r="H1558">
        <v>1838</v>
      </c>
      <c r="I1558">
        <v>12</v>
      </c>
      <c r="J1558">
        <v>31</v>
      </c>
      <c r="K1558">
        <v>1909</v>
      </c>
      <c r="L1558" t="s">
        <v>2520</v>
      </c>
      <c r="N1558" t="s">
        <v>2521</v>
      </c>
      <c r="O1558" t="s">
        <v>1272</v>
      </c>
    </row>
    <row r="1559" spans="1:15" ht="12.75">
      <c r="A1559">
        <v>22775684</v>
      </c>
      <c r="B1559" t="s">
        <v>2514</v>
      </c>
      <c r="C1559" t="s">
        <v>2522</v>
      </c>
      <c r="H1559">
        <v>1872</v>
      </c>
      <c r="I1559">
        <v>6</v>
      </c>
      <c r="J1559">
        <v>1</v>
      </c>
      <c r="K1559">
        <v>1943</v>
      </c>
      <c r="L1559" t="s">
        <v>2523</v>
      </c>
      <c r="N1559" t="s">
        <v>2524</v>
      </c>
      <c r="O1559" t="s">
        <v>1282</v>
      </c>
    </row>
    <row r="1560" spans="1:15" ht="12.75">
      <c r="A1560">
        <v>22775681</v>
      </c>
      <c r="B1560" t="s">
        <v>2514</v>
      </c>
      <c r="C1560" t="s">
        <v>1370</v>
      </c>
      <c r="E1560" t="s">
        <v>2525</v>
      </c>
      <c r="F1560">
        <v>6</v>
      </c>
      <c r="H1560">
        <v>1879</v>
      </c>
      <c r="I1560">
        <v>10</v>
      </c>
      <c r="J1560">
        <v>19</v>
      </c>
      <c r="K1560">
        <v>1906</v>
      </c>
      <c r="L1560" t="s">
        <v>2526</v>
      </c>
      <c r="N1560" t="e">
        <f>-of HEART TROUBLE died at DOUGLAS</f>
        <v>#NAME?</v>
      </c>
      <c r="O1560" t="s">
        <v>1272</v>
      </c>
    </row>
    <row r="1561" spans="1:15" ht="12.75">
      <c r="A1561">
        <v>22775687</v>
      </c>
      <c r="B1561" t="s">
        <v>2527</v>
      </c>
      <c r="C1561" t="s">
        <v>2528</v>
      </c>
      <c r="I1561">
        <v>5</v>
      </c>
      <c r="K1561">
        <v>1896</v>
      </c>
      <c r="L1561" t="s">
        <v>2529</v>
      </c>
      <c r="N1561" t="e">
        <f>--No Date included in Twp Cem record</f>
        <v>#NAME?</v>
      </c>
      <c r="O1561" t="s">
        <v>1282</v>
      </c>
    </row>
    <row r="1562" spans="1:15" ht="12.75">
      <c r="A1562">
        <v>22775693</v>
      </c>
      <c r="B1562" t="s">
        <v>2527</v>
      </c>
      <c r="C1562" t="s">
        <v>2530</v>
      </c>
      <c r="D1562" t="s">
        <v>2531</v>
      </c>
      <c r="E1562" t="s">
        <v>933</v>
      </c>
      <c r="F1562">
        <v>12</v>
      </c>
      <c r="G1562">
        <v>10</v>
      </c>
      <c r="H1562">
        <v>1855</v>
      </c>
      <c r="I1562">
        <v>7</v>
      </c>
      <c r="J1562">
        <v>24</v>
      </c>
      <c r="K1562">
        <v>1931</v>
      </c>
      <c r="L1562" t="s">
        <v>2532</v>
      </c>
      <c r="N1562" t="s">
        <v>2533</v>
      </c>
      <c r="O1562" t="s">
        <v>1282</v>
      </c>
    </row>
    <row r="1563" spans="1:15" ht="12.75">
      <c r="A1563">
        <v>22775691</v>
      </c>
      <c r="B1563" t="s">
        <v>2527</v>
      </c>
      <c r="C1563" t="s">
        <v>2534</v>
      </c>
      <c r="I1563">
        <v>11</v>
      </c>
      <c r="J1563">
        <v>9</v>
      </c>
      <c r="K1563">
        <v>1901</v>
      </c>
      <c r="L1563" t="s">
        <v>2535</v>
      </c>
      <c r="N1563" t="s">
        <v>2536</v>
      </c>
      <c r="O1563" t="s">
        <v>1272</v>
      </c>
    </row>
    <row r="1564" spans="1:15" ht="12.75">
      <c r="A1564">
        <v>22775686</v>
      </c>
      <c r="B1564" t="s">
        <v>2527</v>
      </c>
      <c r="C1564" t="s">
        <v>1478</v>
      </c>
      <c r="F1564">
        <v>1</v>
      </c>
      <c r="G1564">
        <v>7</v>
      </c>
      <c r="H1564">
        <v>1846</v>
      </c>
      <c r="I1564">
        <v>7</v>
      </c>
      <c r="J1564">
        <v>10</v>
      </c>
      <c r="K1564">
        <v>1899</v>
      </c>
      <c r="L1564" t="s">
        <v>2537</v>
      </c>
      <c r="N1564" t="s">
        <v>2538</v>
      </c>
      <c r="O1564" t="s">
        <v>1282</v>
      </c>
    </row>
    <row r="1565" spans="1:15" ht="12.75">
      <c r="A1565">
        <v>22775692</v>
      </c>
      <c r="B1565" t="s">
        <v>2527</v>
      </c>
      <c r="C1565" t="s">
        <v>2539</v>
      </c>
      <c r="F1565">
        <v>12</v>
      </c>
      <c r="G1565">
        <v>28</v>
      </c>
      <c r="H1565">
        <v>1852</v>
      </c>
      <c r="I1565">
        <v>6</v>
      </c>
      <c r="J1565">
        <v>12</v>
      </c>
      <c r="K1565">
        <v>1923</v>
      </c>
      <c r="L1565" t="s">
        <v>2540</v>
      </c>
      <c r="N1565" t="s">
        <v>2541</v>
      </c>
      <c r="O1565" t="s">
        <v>1282</v>
      </c>
    </row>
    <row r="1566" spans="1:15" ht="12.75">
      <c r="A1566">
        <v>22775690</v>
      </c>
      <c r="B1566" t="s">
        <v>2527</v>
      </c>
      <c r="C1566" t="s">
        <v>2542</v>
      </c>
      <c r="I1566">
        <v>4</v>
      </c>
      <c r="J1566">
        <v>12</v>
      </c>
      <c r="K1566">
        <v>1920</v>
      </c>
      <c r="L1566" t="s">
        <v>2543</v>
      </c>
      <c r="N1566" t="s">
        <v>2544</v>
      </c>
      <c r="O1566" t="s">
        <v>1272</v>
      </c>
    </row>
    <row r="1567" spans="1:15" ht="12.75">
      <c r="A1567">
        <v>22775689</v>
      </c>
      <c r="B1567" t="s">
        <v>2527</v>
      </c>
      <c r="C1567" t="s">
        <v>1545</v>
      </c>
      <c r="D1567" t="s">
        <v>1556</v>
      </c>
      <c r="I1567">
        <v>1</v>
      </c>
      <c r="J1567">
        <v>10</v>
      </c>
      <c r="K1567">
        <v>1889</v>
      </c>
      <c r="L1567" t="s">
        <v>2545</v>
      </c>
      <c r="N1567" t="s">
        <v>2546</v>
      </c>
      <c r="O1567" t="s">
        <v>1272</v>
      </c>
    </row>
    <row r="1568" spans="1:15" ht="12.75">
      <c r="A1568">
        <v>22775694</v>
      </c>
      <c r="B1568" t="s">
        <v>2547</v>
      </c>
      <c r="C1568" t="s">
        <v>2548</v>
      </c>
      <c r="I1568">
        <v>6</v>
      </c>
      <c r="J1568">
        <v>11</v>
      </c>
      <c r="K1568">
        <v>1918</v>
      </c>
      <c r="L1568" t="s">
        <v>2549</v>
      </c>
      <c r="N1568" t="s">
        <v>2550</v>
      </c>
      <c r="O1568" t="s">
        <v>1272</v>
      </c>
    </row>
    <row r="1569" spans="1:15" ht="12.75">
      <c r="A1569">
        <v>22775695</v>
      </c>
      <c r="B1569" t="s">
        <v>487</v>
      </c>
      <c r="C1569" t="s">
        <v>1781</v>
      </c>
      <c r="I1569">
        <v>8</v>
      </c>
      <c r="J1569">
        <v>19</v>
      </c>
      <c r="K1569">
        <v>1977</v>
      </c>
      <c r="L1569" t="s">
        <v>488</v>
      </c>
      <c r="N1569" t="s">
        <v>2551</v>
      </c>
      <c r="O1569" t="s">
        <v>1272</v>
      </c>
    </row>
    <row r="1570" spans="1:15" ht="12.75">
      <c r="A1570">
        <v>22775696</v>
      </c>
      <c r="B1570" t="s">
        <v>2552</v>
      </c>
      <c r="C1570" t="s">
        <v>2553</v>
      </c>
      <c r="D1570" t="s">
        <v>1404</v>
      </c>
      <c r="H1570">
        <v>1907</v>
      </c>
      <c r="I1570">
        <v>9</v>
      </c>
      <c r="J1570">
        <v>29</v>
      </c>
      <c r="K1570">
        <v>1997</v>
      </c>
      <c r="L1570" t="s">
        <v>2554</v>
      </c>
      <c r="N1570" t="e">
        <f>-of PNEUMONIA</f>
        <v>#NAME?</v>
      </c>
      <c r="O1570" t="s">
        <v>1272</v>
      </c>
    </row>
    <row r="1571" spans="1:15" ht="12.75">
      <c r="A1571">
        <v>22775697</v>
      </c>
      <c r="B1571" t="s">
        <v>2552</v>
      </c>
      <c r="C1571" t="s">
        <v>2555</v>
      </c>
      <c r="H1571">
        <v>1905</v>
      </c>
      <c r="I1571">
        <v>11</v>
      </c>
      <c r="J1571">
        <v>26</v>
      </c>
      <c r="K1571">
        <v>2001</v>
      </c>
      <c r="L1571" t="s">
        <v>2556</v>
      </c>
      <c r="N1571" t="s">
        <v>2557</v>
      </c>
      <c r="O1571" t="s">
        <v>1282</v>
      </c>
    </row>
    <row r="1572" spans="1:15" ht="12.75">
      <c r="A1572">
        <v>22775698</v>
      </c>
      <c r="B1572" t="s">
        <v>2558</v>
      </c>
      <c r="C1572" t="s">
        <v>2559</v>
      </c>
      <c r="L1572" t="s">
        <v>2560</v>
      </c>
      <c r="N1572" t="s">
        <v>1339</v>
      </c>
      <c r="O1572" t="s">
        <v>1272</v>
      </c>
    </row>
    <row r="1573" spans="1:15" ht="12.75">
      <c r="A1573">
        <v>22775699</v>
      </c>
      <c r="B1573" t="s">
        <v>2561</v>
      </c>
      <c r="C1573" t="s">
        <v>2562</v>
      </c>
      <c r="F1573">
        <v>3</v>
      </c>
      <c r="G1573">
        <v>25</v>
      </c>
      <c r="H1573">
        <v>1900</v>
      </c>
      <c r="I1573">
        <v>1</v>
      </c>
      <c r="J1573">
        <v>3</v>
      </c>
      <c r="K1573">
        <v>1975</v>
      </c>
      <c r="L1573" t="s">
        <v>2563</v>
      </c>
      <c r="N1573" t="s">
        <v>2564</v>
      </c>
      <c r="O1573" t="s">
        <v>1282</v>
      </c>
    </row>
    <row r="1574" spans="1:15" ht="12.75">
      <c r="A1574">
        <v>22775700</v>
      </c>
      <c r="B1574" t="s">
        <v>2815</v>
      </c>
      <c r="C1574" t="s">
        <v>2565</v>
      </c>
      <c r="I1574">
        <v>7</v>
      </c>
      <c r="J1574">
        <v>13</v>
      </c>
      <c r="K1574">
        <v>1945</v>
      </c>
      <c r="L1574" t="s">
        <v>2345</v>
      </c>
      <c r="N1574" t="s">
        <v>2566</v>
      </c>
      <c r="O1574" t="s">
        <v>1272</v>
      </c>
    </row>
    <row r="1575" spans="1:15" ht="12.75">
      <c r="A1575">
        <v>22775701</v>
      </c>
      <c r="B1575" t="s">
        <v>2567</v>
      </c>
      <c r="C1575" t="s">
        <v>1401</v>
      </c>
      <c r="I1575">
        <v>9</v>
      </c>
      <c r="J1575">
        <v>28</v>
      </c>
      <c r="K1575">
        <v>1880</v>
      </c>
      <c r="L1575" t="s">
        <v>2568</v>
      </c>
      <c r="N1575" t="s">
        <v>2569</v>
      </c>
      <c r="O1575" t="s">
        <v>1272</v>
      </c>
    </row>
    <row r="1576" spans="1:15" ht="12.75">
      <c r="A1576">
        <v>22775703</v>
      </c>
      <c r="B1576" t="s">
        <v>2570</v>
      </c>
      <c r="C1576" t="s">
        <v>2571</v>
      </c>
      <c r="H1576">
        <v>1920</v>
      </c>
      <c r="I1576">
        <v>12</v>
      </c>
      <c r="J1576">
        <v>30</v>
      </c>
      <c r="K1576">
        <v>1989</v>
      </c>
      <c r="L1576" t="s">
        <v>4723</v>
      </c>
      <c r="N1576" t="s">
        <v>2572</v>
      </c>
      <c r="O1576" t="s">
        <v>1282</v>
      </c>
    </row>
    <row r="1577" spans="1:15" ht="12.75">
      <c r="A1577">
        <v>23151971</v>
      </c>
      <c r="B1577" t="s">
        <v>2570</v>
      </c>
      <c r="C1577" t="s">
        <v>2573</v>
      </c>
      <c r="F1577">
        <v>9</v>
      </c>
      <c r="G1577">
        <v>2</v>
      </c>
      <c r="H1577">
        <v>1947</v>
      </c>
      <c r="I1577">
        <v>7</v>
      </c>
      <c r="J1577">
        <v>7</v>
      </c>
      <c r="K1577">
        <v>2005</v>
      </c>
      <c r="L1577" t="s">
        <v>2574</v>
      </c>
      <c r="N1577" t="s">
        <v>3097</v>
      </c>
      <c r="O1577" t="s">
        <v>1282</v>
      </c>
    </row>
    <row r="1578" spans="1:15" ht="12.75">
      <c r="A1578">
        <v>22775702</v>
      </c>
      <c r="B1578" t="s">
        <v>2570</v>
      </c>
      <c r="C1578" t="s">
        <v>2076</v>
      </c>
      <c r="D1578" t="s">
        <v>323</v>
      </c>
      <c r="F1578">
        <v>2</v>
      </c>
      <c r="G1578">
        <v>11</v>
      </c>
      <c r="H1578">
        <v>1920</v>
      </c>
      <c r="I1578">
        <v>5</v>
      </c>
      <c r="J1578">
        <v>27</v>
      </c>
      <c r="K1578">
        <v>2004</v>
      </c>
      <c r="L1578" t="s">
        <v>4725</v>
      </c>
      <c r="N1578" t="s">
        <v>2575</v>
      </c>
      <c r="O1578" t="s">
        <v>1282</v>
      </c>
    </row>
    <row r="1579" spans="1:15" ht="12.75">
      <c r="A1579">
        <v>22775704</v>
      </c>
      <c r="B1579" t="s">
        <v>2576</v>
      </c>
      <c r="C1579" t="s">
        <v>2577</v>
      </c>
      <c r="F1579">
        <v>1</v>
      </c>
      <c r="G1579">
        <v>5</v>
      </c>
      <c r="H1579">
        <v>1922</v>
      </c>
      <c r="I1579">
        <v>7</v>
      </c>
      <c r="J1579">
        <v>23</v>
      </c>
      <c r="K1579">
        <v>1950</v>
      </c>
      <c r="L1579" t="s">
        <v>2578</v>
      </c>
      <c r="M1579" t="s">
        <v>2579</v>
      </c>
      <c r="N1579" t="s">
        <v>2580</v>
      </c>
      <c r="O1579" t="s">
        <v>1282</v>
      </c>
    </row>
    <row r="1580" spans="1:15" ht="12.75">
      <c r="A1580">
        <v>22775707</v>
      </c>
      <c r="B1580" t="s">
        <v>2576</v>
      </c>
      <c r="C1580" t="s">
        <v>2581</v>
      </c>
      <c r="I1580">
        <v>10</v>
      </c>
      <c r="J1580">
        <v>9</v>
      </c>
      <c r="K1580">
        <v>1972</v>
      </c>
      <c r="L1580" t="s">
        <v>2582</v>
      </c>
      <c r="N1580" t="s">
        <v>2583</v>
      </c>
      <c r="O1580" t="s">
        <v>1272</v>
      </c>
    </row>
    <row r="1581" spans="1:15" ht="12.75">
      <c r="A1581">
        <v>22775706</v>
      </c>
      <c r="B1581" t="s">
        <v>2576</v>
      </c>
      <c r="C1581" t="s">
        <v>2584</v>
      </c>
      <c r="I1581">
        <v>12</v>
      </c>
      <c r="J1581">
        <v>23</v>
      </c>
      <c r="K1581">
        <v>1954</v>
      </c>
      <c r="L1581" t="s">
        <v>2582</v>
      </c>
      <c r="N1581" t="s">
        <v>2585</v>
      </c>
      <c r="O1581" t="s">
        <v>1272</v>
      </c>
    </row>
    <row r="1582" spans="1:15" ht="12.75">
      <c r="A1582">
        <v>22775705</v>
      </c>
      <c r="B1582" t="s">
        <v>2576</v>
      </c>
      <c r="C1582" t="s">
        <v>2586</v>
      </c>
      <c r="H1582">
        <v>1975</v>
      </c>
      <c r="I1582">
        <v>9</v>
      </c>
      <c r="J1582">
        <v>25</v>
      </c>
      <c r="K1582">
        <v>1976</v>
      </c>
      <c r="L1582" t="s">
        <v>2587</v>
      </c>
      <c r="N1582" t="s">
        <v>2588</v>
      </c>
      <c r="O1582" t="s">
        <v>1282</v>
      </c>
    </row>
    <row r="1583" spans="1:15" ht="12.75">
      <c r="A1583">
        <v>22775708</v>
      </c>
      <c r="B1583" t="s">
        <v>2589</v>
      </c>
      <c r="C1583" t="s">
        <v>2590</v>
      </c>
      <c r="F1583">
        <v>9</v>
      </c>
      <c r="G1583">
        <v>11</v>
      </c>
      <c r="H1583">
        <v>1897</v>
      </c>
      <c r="I1583">
        <v>9</v>
      </c>
      <c r="J1583">
        <v>16</v>
      </c>
      <c r="K1583">
        <v>1973</v>
      </c>
      <c r="L1583" t="s">
        <v>2591</v>
      </c>
      <c r="N1583" t="s">
        <v>2592</v>
      </c>
      <c r="O1583" t="s">
        <v>1282</v>
      </c>
    </row>
    <row r="1584" spans="1:15" ht="12.75">
      <c r="A1584">
        <v>22775710</v>
      </c>
      <c r="B1584" t="s">
        <v>2589</v>
      </c>
      <c r="C1584" t="s">
        <v>4706</v>
      </c>
      <c r="H1584">
        <v>1824</v>
      </c>
      <c r="I1584">
        <v>8</v>
      </c>
      <c r="J1584">
        <v>8</v>
      </c>
      <c r="K1584">
        <v>1909</v>
      </c>
      <c r="L1584" t="s">
        <v>2593</v>
      </c>
      <c r="N1584" t="s">
        <v>2594</v>
      </c>
      <c r="O1584" t="s">
        <v>1282</v>
      </c>
    </row>
    <row r="1585" spans="1:15" ht="12.75">
      <c r="A1585">
        <v>22775709</v>
      </c>
      <c r="B1585" t="s">
        <v>2589</v>
      </c>
      <c r="C1585" t="s">
        <v>2595</v>
      </c>
      <c r="H1585">
        <v>1817</v>
      </c>
      <c r="K1585">
        <v>1902</v>
      </c>
      <c r="L1585" t="s">
        <v>2596</v>
      </c>
      <c r="N1585" t="s">
        <v>1339</v>
      </c>
      <c r="O1585" t="s">
        <v>1282</v>
      </c>
    </row>
    <row r="1586" spans="1:15" ht="12.75">
      <c r="A1586">
        <v>22775711</v>
      </c>
      <c r="B1586" t="s">
        <v>2597</v>
      </c>
      <c r="C1586" t="s">
        <v>2598</v>
      </c>
      <c r="E1586" t="s">
        <v>2599</v>
      </c>
      <c r="F1586">
        <v>2</v>
      </c>
      <c r="G1586">
        <v>2</v>
      </c>
      <c r="H1586">
        <v>1886</v>
      </c>
      <c r="I1586">
        <v>11</v>
      </c>
      <c r="J1586">
        <v>15</v>
      </c>
      <c r="K1586">
        <v>1964</v>
      </c>
      <c r="L1586" t="s">
        <v>2600</v>
      </c>
      <c r="N1586" t="s">
        <v>2601</v>
      </c>
      <c r="O1586" t="s">
        <v>1282</v>
      </c>
    </row>
    <row r="1587" spans="1:15" ht="12.75">
      <c r="A1587">
        <v>22775715</v>
      </c>
      <c r="B1587" t="s">
        <v>2602</v>
      </c>
      <c r="C1587" t="s">
        <v>2603</v>
      </c>
      <c r="H1587">
        <v>1894</v>
      </c>
      <c r="I1587">
        <v>10</v>
      </c>
      <c r="J1587">
        <v>25</v>
      </c>
      <c r="K1587">
        <v>1973</v>
      </c>
      <c r="L1587" t="s">
        <v>2604</v>
      </c>
      <c r="N1587" t="s">
        <v>2605</v>
      </c>
      <c r="O1587" t="s">
        <v>1282</v>
      </c>
    </row>
    <row r="1588" spans="1:15" ht="12.75">
      <c r="A1588">
        <v>22775714</v>
      </c>
      <c r="B1588" t="s">
        <v>2602</v>
      </c>
      <c r="C1588" t="s">
        <v>2606</v>
      </c>
      <c r="D1588" t="s">
        <v>1760</v>
      </c>
      <c r="F1588">
        <v>10</v>
      </c>
      <c r="G1588">
        <v>2</v>
      </c>
      <c r="H1588">
        <v>1848</v>
      </c>
      <c r="I1588">
        <v>4</v>
      </c>
      <c r="J1588">
        <v>25</v>
      </c>
      <c r="K1588">
        <v>1915</v>
      </c>
      <c r="L1588" t="s">
        <v>2604</v>
      </c>
      <c r="N1588" t="s">
        <v>2428</v>
      </c>
      <c r="O1588" t="s">
        <v>1282</v>
      </c>
    </row>
    <row r="1589" spans="1:15" ht="12.75">
      <c r="A1589">
        <v>22775713</v>
      </c>
      <c r="B1589" t="s">
        <v>2602</v>
      </c>
      <c r="C1589" t="s">
        <v>2607</v>
      </c>
      <c r="I1589">
        <v>11</v>
      </c>
      <c r="J1589">
        <v>8</v>
      </c>
      <c r="K1589">
        <v>1922</v>
      </c>
      <c r="L1589" t="s">
        <v>2608</v>
      </c>
      <c r="N1589" t="s">
        <v>2609</v>
      </c>
      <c r="O1589" t="s">
        <v>1272</v>
      </c>
    </row>
    <row r="1590" spans="1:15" ht="12.75">
      <c r="A1590">
        <v>22775712</v>
      </c>
      <c r="B1590" t="s">
        <v>2602</v>
      </c>
      <c r="C1590" t="s">
        <v>1467</v>
      </c>
      <c r="D1590" t="s">
        <v>1556</v>
      </c>
      <c r="H1590">
        <v>1929</v>
      </c>
      <c r="I1590">
        <v>12</v>
      </c>
      <c r="J1590">
        <v>3</v>
      </c>
      <c r="K1590">
        <v>1932</v>
      </c>
      <c r="L1590" t="s">
        <v>2608</v>
      </c>
      <c r="N1590" t="s">
        <v>2610</v>
      </c>
      <c r="O1590" t="s">
        <v>1282</v>
      </c>
    </row>
    <row r="1591" spans="1:15" ht="12.75">
      <c r="A1591">
        <v>23151972</v>
      </c>
      <c r="B1591" t="s">
        <v>2602</v>
      </c>
      <c r="C1591" t="s">
        <v>1370</v>
      </c>
      <c r="H1591">
        <v>1919</v>
      </c>
      <c r="I1591">
        <v>2</v>
      </c>
      <c r="J1591">
        <v>14</v>
      </c>
      <c r="K1591">
        <v>1924</v>
      </c>
      <c r="L1591" t="s">
        <v>2611</v>
      </c>
      <c r="O1591" t="s">
        <v>1282</v>
      </c>
    </row>
    <row r="1592" spans="1:15" ht="12.75">
      <c r="A1592">
        <v>23151973</v>
      </c>
      <c r="B1592" t="s">
        <v>2602</v>
      </c>
      <c r="C1592" t="s">
        <v>2612</v>
      </c>
      <c r="H1592">
        <v>1895</v>
      </c>
      <c r="I1592">
        <v>5</v>
      </c>
      <c r="J1592">
        <v>8</v>
      </c>
      <c r="K1592">
        <v>1965</v>
      </c>
      <c r="L1592" t="s">
        <v>2613</v>
      </c>
      <c r="N1592" t="s">
        <v>2614</v>
      </c>
      <c r="O1592" t="s">
        <v>1282</v>
      </c>
    </row>
    <row r="1593" spans="1:15" ht="12.75">
      <c r="A1593">
        <v>22775716</v>
      </c>
      <c r="B1593" t="s">
        <v>2615</v>
      </c>
      <c r="C1593" t="s">
        <v>2616</v>
      </c>
      <c r="F1593">
        <v>2</v>
      </c>
      <c r="G1593">
        <v>20</v>
      </c>
      <c r="H1593">
        <v>1976</v>
      </c>
      <c r="I1593">
        <v>7</v>
      </c>
      <c r="J1593">
        <v>28</v>
      </c>
      <c r="K1593">
        <v>1997</v>
      </c>
      <c r="L1593" t="s">
        <v>2617</v>
      </c>
      <c r="N1593" t="s">
        <v>2618</v>
      </c>
      <c r="O1593" t="s">
        <v>1282</v>
      </c>
    </row>
    <row r="1594" spans="1:15" ht="12.75">
      <c r="A1594">
        <v>22775717</v>
      </c>
      <c r="B1594" t="s">
        <v>2619</v>
      </c>
      <c r="C1594" t="s">
        <v>4318</v>
      </c>
      <c r="D1594" t="s">
        <v>2620</v>
      </c>
      <c r="F1594">
        <v>8</v>
      </c>
      <c r="G1594">
        <v>29</v>
      </c>
      <c r="H1594">
        <v>1908</v>
      </c>
      <c r="I1594">
        <v>1</v>
      </c>
      <c r="J1594">
        <v>18</v>
      </c>
      <c r="K1594">
        <v>1998</v>
      </c>
      <c r="L1594" t="s">
        <v>2621</v>
      </c>
      <c r="N1594" t="s">
        <v>2622</v>
      </c>
      <c r="O1594" t="s">
        <v>1282</v>
      </c>
    </row>
    <row r="1595" spans="1:15" ht="12.75">
      <c r="A1595">
        <v>29965511</v>
      </c>
      <c r="B1595" t="s">
        <v>2623</v>
      </c>
      <c r="C1595" t="s">
        <v>2624</v>
      </c>
      <c r="D1595" t="s">
        <v>3017</v>
      </c>
      <c r="F1595">
        <v>4</v>
      </c>
      <c r="G1595">
        <v>5</v>
      </c>
      <c r="H1595">
        <v>1910</v>
      </c>
      <c r="I1595">
        <v>3</v>
      </c>
      <c r="J1595">
        <v>16</v>
      </c>
      <c r="K1595">
        <v>1997</v>
      </c>
      <c r="O1595" t="s">
        <v>1282</v>
      </c>
    </row>
    <row r="1596" spans="1:15" ht="12.75">
      <c r="A1596">
        <v>29965550</v>
      </c>
      <c r="B1596" t="s">
        <v>2623</v>
      </c>
      <c r="C1596" t="s">
        <v>1279</v>
      </c>
      <c r="D1596" t="s">
        <v>2625</v>
      </c>
      <c r="F1596">
        <v>11</v>
      </c>
      <c r="G1596">
        <v>30</v>
      </c>
      <c r="H1596">
        <v>1913</v>
      </c>
      <c r="I1596">
        <v>10</v>
      </c>
      <c r="J1596">
        <v>4</v>
      </c>
      <c r="K1596">
        <v>1982</v>
      </c>
      <c r="O1596" t="s">
        <v>1282</v>
      </c>
    </row>
    <row r="1597" spans="1:15" ht="12.75">
      <c r="A1597">
        <v>29680811</v>
      </c>
      <c r="B1597" t="s">
        <v>2626</v>
      </c>
      <c r="C1597" t="s">
        <v>1227</v>
      </c>
      <c r="D1597" t="s">
        <v>1807</v>
      </c>
      <c r="H1597">
        <v>1908</v>
      </c>
      <c r="O1597" t="s">
        <v>1282</v>
      </c>
    </row>
    <row r="1598" spans="1:15" ht="12.75">
      <c r="A1598">
        <v>22775718</v>
      </c>
      <c r="B1598" t="s">
        <v>2626</v>
      </c>
      <c r="C1598" t="s">
        <v>2627</v>
      </c>
      <c r="H1598">
        <v>1904</v>
      </c>
      <c r="I1598">
        <v>1</v>
      </c>
      <c r="J1598">
        <v>29</v>
      </c>
      <c r="K1598">
        <v>1988</v>
      </c>
      <c r="L1598" t="s">
        <v>2628</v>
      </c>
      <c r="N1598" t="s">
        <v>2629</v>
      </c>
      <c r="O1598" t="s">
        <v>1282</v>
      </c>
    </row>
    <row r="1599" spans="1:15" ht="12.75">
      <c r="A1599">
        <v>23151974</v>
      </c>
      <c r="B1599" t="s">
        <v>2419</v>
      </c>
      <c r="C1599" t="s">
        <v>2630</v>
      </c>
      <c r="H1599">
        <v>1920</v>
      </c>
      <c r="I1599">
        <v>10</v>
      </c>
      <c r="J1599">
        <v>27</v>
      </c>
      <c r="K1599">
        <v>2004</v>
      </c>
      <c r="L1599" t="s">
        <v>2631</v>
      </c>
      <c r="N1599" t="s">
        <v>2632</v>
      </c>
      <c r="O1599" t="s">
        <v>1282</v>
      </c>
    </row>
    <row r="1600" spans="1:15" ht="12.75">
      <c r="A1600">
        <v>22775719</v>
      </c>
      <c r="B1600" t="s">
        <v>2419</v>
      </c>
      <c r="C1600" t="s">
        <v>50</v>
      </c>
      <c r="H1600">
        <v>1900</v>
      </c>
      <c r="I1600">
        <v>7</v>
      </c>
      <c r="J1600">
        <v>2</v>
      </c>
      <c r="K1600">
        <v>1987</v>
      </c>
      <c r="L1600" t="s">
        <v>2633</v>
      </c>
      <c r="N1600" t="s">
        <v>2634</v>
      </c>
      <c r="O1600" t="s">
        <v>1282</v>
      </c>
    </row>
    <row r="1601" spans="1:15" ht="12.75">
      <c r="A1601">
        <v>22775721</v>
      </c>
      <c r="B1601" t="s">
        <v>2635</v>
      </c>
      <c r="C1601" t="s">
        <v>2636</v>
      </c>
      <c r="H1601">
        <v>1875</v>
      </c>
      <c r="I1601">
        <v>3</v>
      </c>
      <c r="J1601">
        <v>31</v>
      </c>
      <c r="K1601">
        <v>1925</v>
      </c>
      <c r="L1601" t="s">
        <v>2637</v>
      </c>
      <c r="N1601" t="s">
        <v>2638</v>
      </c>
      <c r="O1601" t="s">
        <v>1282</v>
      </c>
    </row>
    <row r="1602" spans="1:15" ht="12.75">
      <c r="A1602">
        <v>22775720</v>
      </c>
      <c r="B1602" t="s">
        <v>2635</v>
      </c>
      <c r="C1602" t="s">
        <v>2639</v>
      </c>
      <c r="F1602">
        <v>4</v>
      </c>
      <c r="G1602">
        <v>24</v>
      </c>
      <c r="H1602">
        <v>1875</v>
      </c>
      <c r="I1602">
        <v>7</v>
      </c>
      <c r="J1602">
        <v>9</v>
      </c>
      <c r="K1602">
        <v>1924</v>
      </c>
      <c r="L1602" t="s">
        <v>2640</v>
      </c>
      <c r="N1602" t="s">
        <v>2641</v>
      </c>
      <c r="O1602" t="s">
        <v>1282</v>
      </c>
    </row>
    <row r="1603" spans="1:15" ht="12.75">
      <c r="A1603">
        <v>22775723</v>
      </c>
      <c r="B1603" t="s">
        <v>2642</v>
      </c>
      <c r="C1603" t="s">
        <v>2643</v>
      </c>
      <c r="H1603">
        <v>1925</v>
      </c>
      <c r="I1603">
        <v>3</v>
      </c>
      <c r="J1603">
        <v>7</v>
      </c>
      <c r="K1603">
        <v>1998</v>
      </c>
      <c r="L1603" t="s">
        <v>2644</v>
      </c>
      <c r="N1603" t="s">
        <v>2645</v>
      </c>
      <c r="O1603" t="s">
        <v>1282</v>
      </c>
    </row>
    <row r="1604" spans="1:15" ht="12.75">
      <c r="A1604">
        <v>22775722</v>
      </c>
      <c r="B1604" t="s">
        <v>2642</v>
      </c>
      <c r="C1604" t="s">
        <v>2646</v>
      </c>
      <c r="H1604">
        <v>1917</v>
      </c>
      <c r="K1604">
        <v>1976</v>
      </c>
      <c r="L1604" t="s">
        <v>2647</v>
      </c>
      <c r="N1604" t="s">
        <v>1339</v>
      </c>
      <c r="O1604" t="s">
        <v>1282</v>
      </c>
    </row>
    <row r="1605" spans="1:15" ht="12.75">
      <c r="A1605">
        <v>22775726</v>
      </c>
      <c r="B1605" t="s">
        <v>2648</v>
      </c>
      <c r="C1605" t="s">
        <v>2061</v>
      </c>
      <c r="H1605">
        <v>1901</v>
      </c>
      <c r="I1605">
        <v>7</v>
      </c>
      <c r="J1605">
        <v>22</v>
      </c>
      <c r="K1605">
        <v>1950</v>
      </c>
      <c r="L1605" t="s">
        <v>2649</v>
      </c>
      <c r="N1605" t="s">
        <v>2650</v>
      </c>
      <c r="O1605" t="s">
        <v>1282</v>
      </c>
    </row>
    <row r="1606" spans="1:15" ht="12.75">
      <c r="A1606">
        <v>22775732</v>
      </c>
      <c r="B1606" t="s">
        <v>2651</v>
      </c>
      <c r="C1606" t="s">
        <v>2652</v>
      </c>
      <c r="E1606" t="s">
        <v>1701</v>
      </c>
      <c r="F1606">
        <v>6</v>
      </c>
      <c r="G1606">
        <v>21</v>
      </c>
      <c r="H1606">
        <v>1874</v>
      </c>
      <c r="I1606">
        <v>12</v>
      </c>
      <c r="J1606">
        <v>27</v>
      </c>
      <c r="K1606">
        <v>1894</v>
      </c>
      <c r="L1606" t="s">
        <v>2653</v>
      </c>
      <c r="M1606" t="s">
        <v>2654</v>
      </c>
      <c r="N1606" t="s">
        <v>2655</v>
      </c>
      <c r="O1606" t="s">
        <v>1282</v>
      </c>
    </row>
    <row r="1607" spans="1:15" ht="12.75">
      <c r="A1607">
        <v>22775727</v>
      </c>
      <c r="B1607" t="s">
        <v>2651</v>
      </c>
      <c r="C1607" t="s">
        <v>1401</v>
      </c>
      <c r="I1607">
        <v>8</v>
      </c>
      <c r="J1607">
        <v>19</v>
      </c>
      <c r="K1607">
        <v>1906</v>
      </c>
      <c r="L1607" t="s">
        <v>2656</v>
      </c>
      <c r="N1607" t="e">
        <f>-of STILLBORN died at DOUGLAS</f>
        <v>#NAME?</v>
      </c>
      <c r="O1607" t="s">
        <v>1272</v>
      </c>
    </row>
    <row r="1608" spans="1:15" ht="12.75">
      <c r="A1608">
        <v>22775728</v>
      </c>
      <c r="B1608" t="s">
        <v>2651</v>
      </c>
      <c r="C1608" t="s">
        <v>1401</v>
      </c>
      <c r="I1608">
        <v>12</v>
      </c>
      <c r="J1608">
        <v>20</v>
      </c>
      <c r="K1608">
        <v>1898</v>
      </c>
      <c r="L1608" t="s">
        <v>2656</v>
      </c>
      <c r="N1608" t="e">
        <f>-of STILLBORN died at DOUGLAS</f>
        <v>#NAME?</v>
      </c>
      <c r="O1608" t="s">
        <v>1272</v>
      </c>
    </row>
    <row r="1609" spans="1:15" ht="12.75">
      <c r="A1609">
        <v>22775730</v>
      </c>
      <c r="B1609" t="s">
        <v>2651</v>
      </c>
      <c r="C1609" t="s">
        <v>1401</v>
      </c>
      <c r="I1609">
        <v>2</v>
      </c>
      <c r="J1609">
        <v>3</v>
      </c>
      <c r="K1609">
        <v>1909</v>
      </c>
      <c r="L1609" t="s">
        <v>2657</v>
      </c>
      <c r="N1609" t="e">
        <f>-of STILLBORN died at HOPKINS</f>
        <v>#NAME?</v>
      </c>
      <c r="O1609" t="s">
        <v>1272</v>
      </c>
    </row>
    <row r="1610" spans="1:15" ht="12.75">
      <c r="A1610">
        <v>22775729</v>
      </c>
      <c r="B1610" t="s">
        <v>2651</v>
      </c>
      <c r="C1610" t="s">
        <v>2658</v>
      </c>
      <c r="I1610">
        <v>1</v>
      </c>
      <c r="J1610">
        <v>30</v>
      </c>
      <c r="K1610">
        <v>1918</v>
      </c>
      <c r="L1610" t="s">
        <v>2659</v>
      </c>
      <c r="N1610" t="e">
        <f>-of HYPOSTALIC PNEUMONIA died at HOPKINS</f>
        <v>#NAME?</v>
      </c>
      <c r="O1610" t="s">
        <v>1272</v>
      </c>
    </row>
    <row r="1611" spans="1:15" ht="12.75">
      <c r="A1611">
        <v>22775734</v>
      </c>
      <c r="B1611" t="s">
        <v>2651</v>
      </c>
      <c r="C1611" t="s">
        <v>1446</v>
      </c>
      <c r="H1611">
        <v>1874</v>
      </c>
      <c r="I1611">
        <v>7</v>
      </c>
      <c r="J1611">
        <v>21</v>
      </c>
      <c r="K1611">
        <v>1953</v>
      </c>
      <c r="L1611" t="s">
        <v>2660</v>
      </c>
      <c r="N1611" t="s">
        <v>2661</v>
      </c>
      <c r="O1611" t="s">
        <v>1282</v>
      </c>
    </row>
    <row r="1612" spans="1:15" ht="12.75">
      <c r="A1612">
        <v>22775731</v>
      </c>
      <c r="B1612" t="s">
        <v>2651</v>
      </c>
      <c r="C1612" t="s">
        <v>2061</v>
      </c>
      <c r="F1612">
        <v>1</v>
      </c>
      <c r="G1612">
        <v>15</v>
      </c>
      <c r="H1612">
        <v>1824</v>
      </c>
      <c r="I1612">
        <v>11</v>
      </c>
      <c r="J1612">
        <v>24</v>
      </c>
      <c r="K1612">
        <v>1893</v>
      </c>
      <c r="L1612" t="s">
        <v>2662</v>
      </c>
      <c r="M1612" t="s">
        <v>2663</v>
      </c>
      <c r="N1612" t="s">
        <v>2664</v>
      </c>
      <c r="O1612" t="s">
        <v>1282</v>
      </c>
    </row>
    <row r="1613" spans="1:15" ht="12.75">
      <c r="A1613">
        <v>22775733</v>
      </c>
      <c r="B1613" t="s">
        <v>2651</v>
      </c>
      <c r="C1613" t="s">
        <v>2910</v>
      </c>
      <c r="I1613">
        <v>9</v>
      </c>
      <c r="J1613">
        <v>13</v>
      </c>
      <c r="K1613">
        <v>1966</v>
      </c>
      <c r="L1613" t="s">
        <v>2665</v>
      </c>
      <c r="N1613" t="s">
        <v>3456</v>
      </c>
      <c r="O1613" t="s">
        <v>1282</v>
      </c>
    </row>
    <row r="1614" spans="1:15" ht="12.75">
      <c r="A1614">
        <v>22775735</v>
      </c>
      <c r="B1614" t="s">
        <v>2651</v>
      </c>
      <c r="C1614" t="s">
        <v>1482</v>
      </c>
      <c r="I1614">
        <v>3</v>
      </c>
      <c r="J1614">
        <v>21</v>
      </c>
      <c r="K1614">
        <v>1909</v>
      </c>
      <c r="L1614" t="s">
        <v>3457</v>
      </c>
      <c r="N1614" t="s">
        <v>3458</v>
      </c>
      <c r="O1614" t="s">
        <v>1282</v>
      </c>
    </row>
    <row r="1615" spans="1:15" ht="12.75">
      <c r="A1615">
        <v>22775736</v>
      </c>
      <c r="B1615" t="s">
        <v>3459</v>
      </c>
      <c r="C1615" t="s">
        <v>364</v>
      </c>
      <c r="I1615">
        <v>8</v>
      </c>
      <c r="J1615">
        <v>15</v>
      </c>
      <c r="K1615">
        <v>1929</v>
      </c>
      <c r="L1615" t="s">
        <v>3460</v>
      </c>
      <c r="N1615" t="s">
        <v>3461</v>
      </c>
      <c r="O1615" t="s">
        <v>1272</v>
      </c>
    </row>
    <row r="1616" spans="1:15" ht="12.75">
      <c r="A1616">
        <v>22775738</v>
      </c>
      <c r="B1616" t="s">
        <v>3462</v>
      </c>
      <c r="C1616" t="s">
        <v>541</v>
      </c>
      <c r="E1616" t="s">
        <v>2589</v>
      </c>
      <c r="F1616">
        <v>7</v>
      </c>
      <c r="G1616">
        <v>7</v>
      </c>
      <c r="H1616">
        <v>1852</v>
      </c>
      <c r="I1616">
        <v>2</v>
      </c>
      <c r="J1616">
        <v>3</v>
      </c>
      <c r="K1616">
        <v>1934</v>
      </c>
      <c r="L1616" t="s">
        <v>3463</v>
      </c>
      <c r="N1616" t="s">
        <v>3464</v>
      </c>
      <c r="O1616" t="s">
        <v>1282</v>
      </c>
    </row>
    <row r="1617" spans="1:15" ht="12.75">
      <c r="A1617">
        <v>22775737</v>
      </c>
      <c r="B1617" t="s">
        <v>3462</v>
      </c>
      <c r="C1617" t="s">
        <v>4243</v>
      </c>
      <c r="I1617">
        <v>4</v>
      </c>
      <c r="J1617">
        <v>26</v>
      </c>
      <c r="K1617">
        <v>1938</v>
      </c>
      <c r="L1617" t="s">
        <v>3465</v>
      </c>
      <c r="N1617" t="e">
        <f>-of OLD AGE died at MANISTEE</f>
        <v>#NAME?</v>
      </c>
      <c r="O1617" t="s">
        <v>1282</v>
      </c>
    </row>
    <row r="1618" spans="1:15" ht="12.75">
      <c r="A1618">
        <v>22775740</v>
      </c>
      <c r="B1618" t="s">
        <v>50</v>
      </c>
      <c r="C1618" t="s">
        <v>1446</v>
      </c>
      <c r="D1618" t="s">
        <v>3422</v>
      </c>
      <c r="I1618">
        <v>9</v>
      </c>
      <c r="J1618">
        <v>18</v>
      </c>
      <c r="K1618">
        <v>1939</v>
      </c>
      <c r="L1618" t="s">
        <v>3466</v>
      </c>
      <c r="N1618" t="s">
        <v>3467</v>
      </c>
      <c r="O1618" t="s">
        <v>1272</v>
      </c>
    </row>
    <row r="1619" spans="1:15" ht="12.75">
      <c r="A1619">
        <v>22775741</v>
      </c>
      <c r="B1619" t="s">
        <v>50</v>
      </c>
      <c r="C1619" t="s">
        <v>3468</v>
      </c>
      <c r="E1619" t="s">
        <v>3469</v>
      </c>
      <c r="F1619">
        <v>6</v>
      </c>
      <c r="G1619">
        <v>7</v>
      </c>
      <c r="H1619">
        <v>1906</v>
      </c>
      <c r="I1619">
        <v>2</v>
      </c>
      <c r="J1619">
        <v>7</v>
      </c>
      <c r="K1619">
        <v>1964</v>
      </c>
      <c r="L1619" t="s">
        <v>3470</v>
      </c>
      <c r="N1619" t="s">
        <v>3471</v>
      </c>
      <c r="O1619" t="s">
        <v>1282</v>
      </c>
    </row>
    <row r="1620" spans="1:15" ht="12.75">
      <c r="A1620">
        <v>22775739</v>
      </c>
      <c r="B1620" t="s">
        <v>50</v>
      </c>
      <c r="C1620" t="s">
        <v>3472</v>
      </c>
      <c r="F1620">
        <v>3</v>
      </c>
      <c r="G1620">
        <v>2</v>
      </c>
      <c r="H1620">
        <v>1915</v>
      </c>
      <c r="I1620">
        <v>5</v>
      </c>
      <c r="J1620">
        <v>12</v>
      </c>
      <c r="K1620">
        <v>1981</v>
      </c>
      <c r="L1620" t="s">
        <v>3473</v>
      </c>
      <c r="M1620" t="s">
        <v>3474</v>
      </c>
      <c r="N1620" t="s">
        <v>3475</v>
      </c>
      <c r="O1620" t="s">
        <v>1282</v>
      </c>
    </row>
    <row r="1621" spans="1:15" ht="12.75">
      <c r="A1621">
        <v>22775743</v>
      </c>
      <c r="B1621" t="s">
        <v>3073</v>
      </c>
      <c r="C1621" t="s">
        <v>2160</v>
      </c>
      <c r="D1621" t="s">
        <v>1441</v>
      </c>
      <c r="F1621">
        <v>5</v>
      </c>
      <c r="G1621">
        <v>12</v>
      </c>
      <c r="H1621">
        <v>1830</v>
      </c>
      <c r="I1621">
        <v>1</v>
      </c>
      <c r="J1621">
        <v>3</v>
      </c>
      <c r="K1621">
        <v>1915</v>
      </c>
      <c r="L1621" t="s">
        <v>3476</v>
      </c>
      <c r="N1621" t="s">
        <v>3477</v>
      </c>
      <c r="O1621" t="s">
        <v>1272</v>
      </c>
    </row>
    <row r="1622" spans="1:15" ht="12.75">
      <c r="A1622">
        <v>22775747</v>
      </c>
      <c r="B1622" t="s">
        <v>3073</v>
      </c>
      <c r="C1622" t="s">
        <v>3478</v>
      </c>
      <c r="D1622" t="s">
        <v>182</v>
      </c>
      <c r="F1622">
        <v>7</v>
      </c>
      <c r="G1622">
        <v>24</v>
      </c>
      <c r="H1622">
        <v>1870</v>
      </c>
      <c r="I1622">
        <v>4</v>
      </c>
      <c r="J1622">
        <v>1</v>
      </c>
      <c r="K1622">
        <v>1898</v>
      </c>
      <c r="L1622" t="s">
        <v>3479</v>
      </c>
      <c r="M1622" t="s">
        <v>3480</v>
      </c>
      <c r="N1622" t="s">
        <v>3481</v>
      </c>
      <c r="O1622" t="s">
        <v>1282</v>
      </c>
    </row>
    <row r="1623" spans="1:15" ht="12.75">
      <c r="A1623">
        <v>22775742</v>
      </c>
      <c r="B1623" t="s">
        <v>3073</v>
      </c>
      <c r="C1623" t="s">
        <v>3482</v>
      </c>
      <c r="F1623">
        <v>7</v>
      </c>
      <c r="G1623">
        <v>1</v>
      </c>
      <c r="H1623">
        <v>1908</v>
      </c>
      <c r="I1623">
        <v>6</v>
      </c>
      <c r="J1623">
        <v>21</v>
      </c>
      <c r="K1623">
        <v>1980</v>
      </c>
      <c r="L1623" t="s">
        <v>3483</v>
      </c>
      <c r="N1623" t="s">
        <v>3484</v>
      </c>
      <c r="O1623" t="s">
        <v>1282</v>
      </c>
    </row>
    <row r="1624" spans="1:15" ht="12.75">
      <c r="A1624">
        <v>22775744</v>
      </c>
      <c r="B1624" t="s">
        <v>3073</v>
      </c>
      <c r="C1624" t="s">
        <v>1580</v>
      </c>
      <c r="I1624">
        <v>10</v>
      </c>
      <c r="J1624">
        <v>22</v>
      </c>
      <c r="K1624">
        <v>1893</v>
      </c>
      <c r="L1624" t="s">
        <v>3485</v>
      </c>
      <c r="M1624" t="s">
        <v>3486</v>
      </c>
      <c r="N1624" t="s">
        <v>3487</v>
      </c>
      <c r="O1624" t="s">
        <v>1282</v>
      </c>
    </row>
    <row r="1625" spans="1:15" ht="12.75">
      <c r="A1625">
        <v>22775746</v>
      </c>
      <c r="B1625" t="s">
        <v>3073</v>
      </c>
      <c r="C1625" t="s">
        <v>1528</v>
      </c>
      <c r="I1625">
        <v>6</v>
      </c>
      <c r="J1625">
        <v>20</v>
      </c>
      <c r="K1625">
        <v>1959</v>
      </c>
      <c r="L1625" t="s">
        <v>3488</v>
      </c>
      <c r="N1625" t="s">
        <v>3489</v>
      </c>
      <c r="O1625" t="s">
        <v>1272</v>
      </c>
    </row>
    <row r="1626" spans="1:15" ht="12.75">
      <c r="A1626">
        <v>22775745</v>
      </c>
      <c r="B1626" t="s">
        <v>3073</v>
      </c>
      <c r="C1626" t="s">
        <v>3490</v>
      </c>
      <c r="I1626">
        <v>2</v>
      </c>
      <c r="J1626">
        <v>4</v>
      </c>
      <c r="K1626">
        <v>1956</v>
      </c>
      <c r="L1626" t="s">
        <v>3491</v>
      </c>
      <c r="N1626" t="s">
        <v>3492</v>
      </c>
      <c r="O1626" t="s">
        <v>1272</v>
      </c>
    </row>
    <row r="1627" spans="1:15" ht="12.75">
      <c r="A1627">
        <v>22775749</v>
      </c>
      <c r="B1627" t="s">
        <v>3493</v>
      </c>
      <c r="C1627" t="s">
        <v>3494</v>
      </c>
      <c r="F1627">
        <v>11</v>
      </c>
      <c r="G1627">
        <v>5</v>
      </c>
      <c r="H1627">
        <v>1906</v>
      </c>
      <c r="I1627">
        <v>3</v>
      </c>
      <c r="J1627">
        <v>29</v>
      </c>
      <c r="K1627">
        <v>1967</v>
      </c>
      <c r="L1627" t="s">
        <v>3495</v>
      </c>
      <c r="N1627" t="s">
        <v>3496</v>
      </c>
      <c r="O1627" t="s">
        <v>1282</v>
      </c>
    </row>
    <row r="1628" spans="1:15" ht="12.75">
      <c r="A1628">
        <v>22775750</v>
      </c>
      <c r="B1628" t="s">
        <v>3497</v>
      </c>
      <c r="C1628" t="s">
        <v>1252</v>
      </c>
      <c r="E1628" t="s">
        <v>4474</v>
      </c>
      <c r="F1628">
        <v>11</v>
      </c>
      <c r="G1628">
        <v>13</v>
      </c>
      <c r="H1628">
        <v>1820</v>
      </c>
      <c r="I1628">
        <v>6</v>
      </c>
      <c r="J1628">
        <v>10</v>
      </c>
      <c r="K1628">
        <v>1902</v>
      </c>
      <c r="L1628" t="s">
        <v>3498</v>
      </c>
      <c r="N1628" t="s">
        <v>3499</v>
      </c>
      <c r="O1628" t="s">
        <v>1282</v>
      </c>
    </row>
    <row r="1629" spans="1:15" ht="12.75">
      <c r="A1629">
        <v>22775757</v>
      </c>
      <c r="B1629" t="s">
        <v>1483</v>
      </c>
      <c r="C1629" t="s">
        <v>3500</v>
      </c>
      <c r="F1629">
        <v>4</v>
      </c>
      <c r="G1629">
        <v>11</v>
      </c>
      <c r="H1629">
        <v>1880</v>
      </c>
      <c r="I1629">
        <v>12</v>
      </c>
      <c r="J1629">
        <v>26</v>
      </c>
      <c r="K1629">
        <v>1976</v>
      </c>
      <c r="L1629" t="s">
        <v>3501</v>
      </c>
      <c r="N1629" t="s">
        <v>3502</v>
      </c>
      <c r="O1629" t="s">
        <v>1282</v>
      </c>
    </row>
    <row r="1630" spans="1:15" ht="12.75">
      <c r="A1630">
        <v>22775756</v>
      </c>
      <c r="B1630" t="s">
        <v>1483</v>
      </c>
      <c r="C1630" t="s">
        <v>3503</v>
      </c>
      <c r="H1630">
        <v>1874</v>
      </c>
      <c r="I1630">
        <v>5</v>
      </c>
      <c r="J1630">
        <v>31</v>
      </c>
      <c r="K1630">
        <v>1961</v>
      </c>
      <c r="L1630" t="s">
        <v>3504</v>
      </c>
      <c r="N1630" t="s">
        <v>3505</v>
      </c>
      <c r="O1630" t="s">
        <v>1282</v>
      </c>
    </row>
    <row r="1631" spans="1:15" ht="12.75">
      <c r="A1631">
        <v>22775759</v>
      </c>
      <c r="B1631" t="s">
        <v>1483</v>
      </c>
      <c r="C1631" t="s">
        <v>3506</v>
      </c>
      <c r="E1631" t="s">
        <v>3507</v>
      </c>
      <c r="F1631">
        <v>12</v>
      </c>
      <c r="G1631">
        <v>15</v>
      </c>
      <c r="H1631">
        <v>1847</v>
      </c>
      <c r="I1631">
        <v>5</v>
      </c>
      <c r="J1631">
        <v>15</v>
      </c>
      <c r="K1631">
        <v>1934</v>
      </c>
      <c r="L1631" t="s">
        <v>3508</v>
      </c>
      <c r="N1631" t="s">
        <v>3509</v>
      </c>
      <c r="O1631" t="s">
        <v>1282</v>
      </c>
    </row>
    <row r="1632" spans="1:15" ht="12.75">
      <c r="A1632">
        <v>22775755</v>
      </c>
      <c r="B1632" t="s">
        <v>1483</v>
      </c>
      <c r="C1632" t="s">
        <v>2958</v>
      </c>
      <c r="D1632" t="s">
        <v>1479</v>
      </c>
      <c r="H1632">
        <v>1905</v>
      </c>
      <c r="I1632">
        <v>10</v>
      </c>
      <c r="J1632">
        <v>25</v>
      </c>
      <c r="K1632">
        <v>1987</v>
      </c>
      <c r="L1632" t="s">
        <v>3510</v>
      </c>
      <c r="N1632" t="s">
        <v>267</v>
      </c>
      <c r="O1632" t="s">
        <v>1282</v>
      </c>
    </row>
    <row r="1633" spans="1:15" ht="12.75">
      <c r="A1633">
        <v>22775754</v>
      </c>
      <c r="B1633" t="s">
        <v>1483</v>
      </c>
      <c r="C1633" t="s">
        <v>3511</v>
      </c>
      <c r="H1633">
        <v>1875</v>
      </c>
      <c r="I1633">
        <v>12</v>
      </c>
      <c r="J1633">
        <v>23</v>
      </c>
      <c r="K1633">
        <v>1949</v>
      </c>
      <c r="L1633" t="s">
        <v>3512</v>
      </c>
      <c r="N1633" t="s">
        <v>3513</v>
      </c>
      <c r="O1633" t="s">
        <v>1282</v>
      </c>
    </row>
    <row r="1634" spans="1:15" ht="12.75">
      <c r="A1634">
        <v>22775752</v>
      </c>
      <c r="B1634" t="s">
        <v>1483</v>
      </c>
      <c r="C1634" t="s">
        <v>1545</v>
      </c>
      <c r="D1634" t="s">
        <v>2951</v>
      </c>
      <c r="F1634">
        <v>7</v>
      </c>
      <c r="G1634">
        <v>31</v>
      </c>
      <c r="H1634">
        <v>1838</v>
      </c>
      <c r="I1634">
        <v>1</v>
      </c>
      <c r="J1634">
        <v>29</v>
      </c>
      <c r="K1634">
        <v>1907</v>
      </c>
      <c r="L1634" t="s">
        <v>3514</v>
      </c>
      <c r="N1634" t="e">
        <f>-of HEART TROUBLE died at DOUGLAS</f>
        <v>#NAME?</v>
      </c>
      <c r="O1634" t="s">
        <v>1282</v>
      </c>
    </row>
    <row r="1635" spans="1:15" ht="12.75">
      <c r="A1635">
        <v>22775751</v>
      </c>
      <c r="B1635" t="s">
        <v>1483</v>
      </c>
      <c r="C1635" t="s">
        <v>3515</v>
      </c>
      <c r="F1635">
        <v>3</v>
      </c>
      <c r="G1635">
        <v>23</v>
      </c>
      <c r="H1635">
        <v>1882</v>
      </c>
      <c r="I1635">
        <v>11</v>
      </c>
      <c r="J1635">
        <v>23</v>
      </c>
      <c r="K1635">
        <v>1933</v>
      </c>
      <c r="L1635" t="s">
        <v>3516</v>
      </c>
      <c r="N1635" t="s">
        <v>3517</v>
      </c>
      <c r="O1635" t="s">
        <v>1282</v>
      </c>
    </row>
    <row r="1636" spans="1:15" ht="12.75">
      <c r="A1636">
        <v>22775760</v>
      </c>
      <c r="B1636" t="s">
        <v>3518</v>
      </c>
      <c r="C1636" t="s">
        <v>3519</v>
      </c>
      <c r="I1636">
        <v>8</v>
      </c>
      <c r="J1636">
        <v>24</v>
      </c>
      <c r="K1636">
        <v>1914</v>
      </c>
      <c r="L1636" t="s">
        <v>3520</v>
      </c>
      <c r="N1636" t="e">
        <f>-of OBSTRUCTION of BOWELS died at SAUGATUCK TOWNSHIP</f>
        <v>#NAME?</v>
      </c>
      <c r="O1636" t="s">
        <v>1272</v>
      </c>
    </row>
    <row r="1637" spans="1:15" ht="12.75">
      <c r="A1637">
        <v>22775761</v>
      </c>
      <c r="B1637" t="s">
        <v>3521</v>
      </c>
      <c r="C1637" t="s">
        <v>3522</v>
      </c>
      <c r="H1637">
        <v>1948</v>
      </c>
      <c r="I1637">
        <v>9</v>
      </c>
      <c r="J1637">
        <v>20</v>
      </c>
      <c r="K1637">
        <v>1997</v>
      </c>
      <c r="L1637" t="s">
        <v>3523</v>
      </c>
      <c r="N1637" t="s">
        <v>3524</v>
      </c>
      <c r="O1637" t="s">
        <v>1282</v>
      </c>
    </row>
    <row r="1638" spans="1:15" ht="12.75">
      <c r="A1638">
        <v>22775762</v>
      </c>
      <c r="B1638" t="s">
        <v>3525</v>
      </c>
      <c r="C1638" t="s">
        <v>1341</v>
      </c>
      <c r="L1638" t="s">
        <v>3526</v>
      </c>
      <c r="N1638" t="s">
        <v>1339</v>
      </c>
      <c r="O1638" t="s">
        <v>1272</v>
      </c>
    </row>
    <row r="1639" spans="1:15" ht="12.75">
      <c r="A1639">
        <v>22775763</v>
      </c>
      <c r="B1639" t="s">
        <v>3525</v>
      </c>
      <c r="C1639" t="s">
        <v>227</v>
      </c>
      <c r="D1639" t="s">
        <v>1376</v>
      </c>
      <c r="F1639">
        <v>6</v>
      </c>
      <c r="G1639">
        <v>1</v>
      </c>
      <c r="H1639">
        <v>1956</v>
      </c>
      <c r="I1639">
        <v>6</v>
      </c>
      <c r="J1639">
        <v>12</v>
      </c>
      <c r="K1639">
        <v>1956</v>
      </c>
      <c r="L1639" t="s">
        <v>3527</v>
      </c>
      <c r="N1639" t="s">
        <v>3528</v>
      </c>
      <c r="O1639" t="s">
        <v>1282</v>
      </c>
    </row>
    <row r="1640" spans="1:15" ht="12.75">
      <c r="A1640">
        <v>22775764</v>
      </c>
      <c r="B1640" t="s">
        <v>3525</v>
      </c>
      <c r="C1640" t="s">
        <v>1716</v>
      </c>
      <c r="D1640" t="s">
        <v>3529</v>
      </c>
      <c r="I1640">
        <v>5</v>
      </c>
      <c r="J1640">
        <v>14</v>
      </c>
      <c r="K1640">
        <v>1955</v>
      </c>
      <c r="L1640" t="s">
        <v>3530</v>
      </c>
      <c r="M1640" t="s">
        <v>3531</v>
      </c>
      <c r="N1640" t="s">
        <v>3532</v>
      </c>
      <c r="O1640" t="s">
        <v>1282</v>
      </c>
    </row>
    <row r="1641" spans="1:15" ht="12.75">
      <c r="A1641">
        <v>22775766</v>
      </c>
      <c r="B1641" t="s">
        <v>3533</v>
      </c>
      <c r="C1641" t="s">
        <v>1632</v>
      </c>
      <c r="D1641" t="s">
        <v>375</v>
      </c>
      <c r="F1641">
        <v>6</v>
      </c>
      <c r="G1641">
        <v>24</v>
      </c>
      <c r="H1641">
        <v>1925</v>
      </c>
      <c r="I1641">
        <v>9</v>
      </c>
      <c r="J1641">
        <v>1</v>
      </c>
      <c r="K1641">
        <v>2000</v>
      </c>
      <c r="L1641" t="s">
        <v>3534</v>
      </c>
      <c r="N1641" t="e">
        <f>-of LUNG ABCESS died at KENT COUNTY</f>
        <v>#NAME?</v>
      </c>
      <c r="O1641" t="s">
        <v>1282</v>
      </c>
    </row>
    <row r="1642" spans="1:15" ht="12.75">
      <c r="A1642">
        <v>22775765</v>
      </c>
      <c r="B1642" t="s">
        <v>3533</v>
      </c>
      <c r="C1642" t="s">
        <v>1467</v>
      </c>
      <c r="F1642">
        <v>10</v>
      </c>
      <c r="G1642">
        <v>8</v>
      </c>
      <c r="H1642">
        <v>1926</v>
      </c>
      <c r="I1642">
        <v>5</v>
      </c>
      <c r="J1642">
        <v>20</v>
      </c>
      <c r="K1642">
        <v>1993</v>
      </c>
      <c r="L1642" t="s">
        <v>3535</v>
      </c>
      <c r="N1642" t="s">
        <v>3536</v>
      </c>
      <c r="O1642" t="s">
        <v>1282</v>
      </c>
    </row>
    <row r="1643" spans="1:15" ht="12.75">
      <c r="A1643">
        <v>22775767</v>
      </c>
      <c r="B1643" t="s">
        <v>3533</v>
      </c>
      <c r="C1643" t="s">
        <v>3537</v>
      </c>
      <c r="I1643">
        <v>6</v>
      </c>
      <c r="J1643">
        <v>25</v>
      </c>
      <c r="K1643">
        <v>1892</v>
      </c>
      <c r="L1643" t="s">
        <v>3538</v>
      </c>
      <c r="N1643" t="s">
        <v>3539</v>
      </c>
      <c r="O1643" t="s">
        <v>1272</v>
      </c>
    </row>
    <row r="1644" spans="1:15" ht="12.75">
      <c r="A1644">
        <v>22775769</v>
      </c>
      <c r="B1644" t="s">
        <v>778</v>
      </c>
      <c r="C1644" t="s">
        <v>1570</v>
      </c>
      <c r="E1644" t="s">
        <v>3540</v>
      </c>
      <c r="F1644">
        <v>9</v>
      </c>
      <c r="G1644">
        <v>15</v>
      </c>
      <c r="H1644">
        <v>1854</v>
      </c>
      <c r="I1644">
        <v>12</v>
      </c>
      <c r="J1644">
        <v>30</v>
      </c>
      <c r="K1644">
        <v>1936</v>
      </c>
      <c r="L1644" t="s">
        <v>3541</v>
      </c>
      <c r="N1644" t="s">
        <v>3542</v>
      </c>
      <c r="O1644" t="s">
        <v>1282</v>
      </c>
    </row>
    <row r="1645" spans="1:15" ht="12.75">
      <c r="A1645">
        <v>22775768</v>
      </c>
      <c r="B1645" t="s">
        <v>778</v>
      </c>
      <c r="C1645" t="s">
        <v>1545</v>
      </c>
      <c r="F1645">
        <v>7</v>
      </c>
      <c r="H1645">
        <v>1845</v>
      </c>
      <c r="I1645">
        <v>12</v>
      </c>
      <c r="J1645">
        <v>9</v>
      </c>
      <c r="K1645">
        <v>1930</v>
      </c>
      <c r="L1645" t="s">
        <v>3543</v>
      </c>
      <c r="N1645" t="s">
        <v>3544</v>
      </c>
      <c r="O1645" t="s">
        <v>1282</v>
      </c>
    </row>
    <row r="1646" spans="1:15" ht="12.75">
      <c r="A1646">
        <v>22775771</v>
      </c>
      <c r="B1646" t="s">
        <v>3545</v>
      </c>
      <c r="C1646" t="s">
        <v>1632</v>
      </c>
      <c r="D1646" t="s">
        <v>3411</v>
      </c>
      <c r="I1646">
        <v>2</v>
      </c>
      <c r="J1646">
        <v>17</v>
      </c>
      <c r="K1646">
        <v>1884</v>
      </c>
      <c r="L1646" t="s">
        <v>3546</v>
      </c>
      <c r="N1646" t="s">
        <v>3547</v>
      </c>
      <c r="O1646" t="s">
        <v>1272</v>
      </c>
    </row>
    <row r="1647" spans="1:15" ht="12.75">
      <c r="A1647">
        <v>22775770</v>
      </c>
      <c r="B1647" t="s">
        <v>3545</v>
      </c>
      <c r="C1647" t="s">
        <v>1528</v>
      </c>
      <c r="D1647" t="s">
        <v>1566</v>
      </c>
      <c r="I1647">
        <v>4</v>
      </c>
      <c r="J1647">
        <v>13</v>
      </c>
      <c r="K1647">
        <v>1871</v>
      </c>
      <c r="L1647" t="s">
        <v>3548</v>
      </c>
      <c r="N1647" t="s">
        <v>3549</v>
      </c>
      <c r="O1647" t="s">
        <v>1272</v>
      </c>
    </row>
    <row r="1648" spans="1:15" ht="12.75">
      <c r="A1648">
        <v>22775774</v>
      </c>
      <c r="B1648" t="s">
        <v>3550</v>
      </c>
      <c r="C1648" t="s">
        <v>3551</v>
      </c>
      <c r="H1648">
        <v>1875</v>
      </c>
      <c r="I1648">
        <v>5</v>
      </c>
      <c r="J1648">
        <v>10</v>
      </c>
      <c r="K1648">
        <v>1963</v>
      </c>
      <c r="L1648" t="s">
        <v>3552</v>
      </c>
      <c r="N1648" t="s">
        <v>3553</v>
      </c>
      <c r="O1648" t="s">
        <v>1282</v>
      </c>
    </row>
    <row r="1649" spans="1:15" ht="12.75">
      <c r="A1649">
        <v>22775773</v>
      </c>
      <c r="B1649" t="s">
        <v>3550</v>
      </c>
      <c r="C1649" t="s">
        <v>231</v>
      </c>
      <c r="H1649">
        <v>1833</v>
      </c>
      <c r="I1649">
        <v>6</v>
      </c>
      <c r="J1649">
        <v>19</v>
      </c>
      <c r="K1649">
        <v>1916</v>
      </c>
      <c r="L1649" t="s">
        <v>3554</v>
      </c>
      <c r="N1649" t="s">
        <v>3555</v>
      </c>
      <c r="O1649" t="s">
        <v>1282</v>
      </c>
    </row>
    <row r="1650" spans="1:15" ht="12.75">
      <c r="A1650">
        <v>22775772</v>
      </c>
      <c r="B1650" t="s">
        <v>3550</v>
      </c>
      <c r="C1650" t="s">
        <v>3556</v>
      </c>
      <c r="H1650">
        <v>1880</v>
      </c>
      <c r="I1650">
        <v>5</v>
      </c>
      <c r="J1650">
        <v>2</v>
      </c>
      <c r="K1650">
        <v>1968</v>
      </c>
      <c r="L1650" t="s">
        <v>3554</v>
      </c>
      <c r="N1650" t="s">
        <v>3557</v>
      </c>
      <c r="O1650" t="s">
        <v>1282</v>
      </c>
    </row>
    <row r="1651" spans="1:15" ht="12.75">
      <c r="A1651">
        <v>22775779</v>
      </c>
      <c r="B1651" t="s">
        <v>3558</v>
      </c>
      <c r="C1651" t="s">
        <v>1401</v>
      </c>
      <c r="I1651">
        <v>7</v>
      </c>
      <c r="J1651">
        <v>21</v>
      </c>
      <c r="K1651">
        <v>1880</v>
      </c>
      <c r="L1651" t="s">
        <v>3559</v>
      </c>
      <c r="N1651" t="s">
        <v>3560</v>
      </c>
      <c r="O1651" t="s">
        <v>1272</v>
      </c>
    </row>
    <row r="1652" spans="1:15" ht="12.75">
      <c r="A1652">
        <v>22775781</v>
      </c>
      <c r="B1652" t="s">
        <v>3561</v>
      </c>
      <c r="C1652" t="s">
        <v>1419</v>
      </c>
      <c r="I1652">
        <v>1</v>
      </c>
      <c r="J1652">
        <v>12</v>
      </c>
      <c r="K1652">
        <v>1879</v>
      </c>
      <c r="L1652" t="s">
        <v>3562</v>
      </c>
      <c r="N1652" t="s">
        <v>3563</v>
      </c>
      <c r="O1652" t="s">
        <v>1272</v>
      </c>
    </row>
    <row r="1653" spans="1:15" ht="12.75">
      <c r="A1653">
        <v>23151975</v>
      </c>
      <c r="B1653" t="s">
        <v>3561</v>
      </c>
      <c r="C1653" t="s">
        <v>1545</v>
      </c>
      <c r="I1653">
        <v>2</v>
      </c>
      <c r="J1653">
        <v>5</v>
      </c>
      <c r="K1653">
        <v>1871</v>
      </c>
      <c r="L1653" t="s">
        <v>3564</v>
      </c>
      <c r="N1653" t="s">
        <v>3565</v>
      </c>
      <c r="O1653" t="s">
        <v>1282</v>
      </c>
    </row>
    <row r="1654" spans="1:15" ht="12.75">
      <c r="A1654">
        <v>23151976</v>
      </c>
      <c r="B1654" t="s">
        <v>3566</v>
      </c>
      <c r="C1654" t="s">
        <v>181</v>
      </c>
      <c r="I1654">
        <v>9</v>
      </c>
      <c r="J1654">
        <v>9</v>
      </c>
      <c r="K1654">
        <v>1952</v>
      </c>
      <c r="L1654" t="s">
        <v>3567</v>
      </c>
      <c r="M1654" t="s">
        <v>3568</v>
      </c>
      <c r="N1654" t="s">
        <v>3569</v>
      </c>
      <c r="O1654" t="s">
        <v>1282</v>
      </c>
    </row>
    <row r="1655" spans="1:15" ht="12.75">
      <c r="A1655">
        <v>22775782</v>
      </c>
      <c r="B1655" t="s">
        <v>3570</v>
      </c>
      <c r="C1655" t="s">
        <v>2061</v>
      </c>
      <c r="I1655">
        <v>8</v>
      </c>
      <c r="J1655">
        <v>15</v>
      </c>
      <c r="K1655">
        <v>1869</v>
      </c>
      <c r="L1655" t="s">
        <v>3571</v>
      </c>
      <c r="N1655" t="e">
        <f>--died at DOUGLAS</f>
        <v>#NAME?</v>
      </c>
      <c r="O1655" t="s">
        <v>1272</v>
      </c>
    </row>
    <row r="1656" spans="1:15" ht="12.75">
      <c r="A1656">
        <v>22775784</v>
      </c>
      <c r="B1656" t="s">
        <v>3572</v>
      </c>
      <c r="C1656" t="s">
        <v>1559</v>
      </c>
      <c r="H1656">
        <v>1916</v>
      </c>
      <c r="I1656">
        <v>4</v>
      </c>
      <c r="J1656">
        <v>14</v>
      </c>
      <c r="K1656">
        <v>1987</v>
      </c>
      <c r="L1656" t="s">
        <v>3573</v>
      </c>
      <c r="N1656" t="s">
        <v>3574</v>
      </c>
      <c r="O1656" t="s">
        <v>1282</v>
      </c>
    </row>
    <row r="1657" spans="1:15" ht="12.75">
      <c r="A1657">
        <v>22775783</v>
      </c>
      <c r="B1657" t="s">
        <v>3572</v>
      </c>
      <c r="C1657" t="s">
        <v>3575</v>
      </c>
      <c r="H1657">
        <v>1917</v>
      </c>
      <c r="I1657">
        <v>10</v>
      </c>
      <c r="J1657">
        <v>17</v>
      </c>
      <c r="K1657">
        <v>1993</v>
      </c>
      <c r="L1657" t="s">
        <v>3576</v>
      </c>
      <c r="N1657" t="s">
        <v>3577</v>
      </c>
      <c r="O1657" t="s">
        <v>1282</v>
      </c>
    </row>
    <row r="1658" spans="1:15" ht="12.75">
      <c r="A1658">
        <v>23151977</v>
      </c>
      <c r="B1658" t="s">
        <v>3578</v>
      </c>
      <c r="C1658" t="s">
        <v>541</v>
      </c>
      <c r="K1658">
        <v>1920</v>
      </c>
      <c r="L1658" t="s">
        <v>3579</v>
      </c>
      <c r="N1658" t="s">
        <v>3580</v>
      </c>
      <c r="O1658" t="s">
        <v>1272</v>
      </c>
    </row>
    <row r="1659" spans="1:15" ht="12.75">
      <c r="A1659">
        <v>22775788</v>
      </c>
      <c r="B1659" t="s">
        <v>3581</v>
      </c>
      <c r="C1659" t="s">
        <v>203</v>
      </c>
      <c r="D1659" t="s">
        <v>1479</v>
      </c>
      <c r="F1659">
        <v>10</v>
      </c>
      <c r="G1659">
        <v>18</v>
      </c>
      <c r="H1659">
        <v>1860</v>
      </c>
      <c r="I1659">
        <v>7</v>
      </c>
      <c r="J1659">
        <v>23</v>
      </c>
      <c r="K1659">
        <v>1941</v>
      </c>
      <c r="L1659" t="s">
        <v>3582</v>
      </c>
      <c r="N1659" t="s">
        <v>3583</v>
      </c>
      <c r="O1659" t="s">
        <v>1282</v>
      </c>
    </row>
    <row r="1660" spans="1:15" ht="12.75">
      <c r="A1660">
        <v>22775785</v>
      </c>
      <c r="B1660" t="s">
        <v>3581</v>
      </c>
      <c r="C1660" t="s">
        <v>1596</v>
      </c>
      <c r="H1660">
        <v>1892</v>
      </c>
      <c r="I1660">
        <v>5</v>
      </c>
      <c r="J1660">
        <v>29</v>
      </c>
      <c r="K1660">
        <v>1986</v>
      </c>
      <c r="L1660" t="s">
        <v>3584</v>
      </c>
      <c r="N1660" t="s">
        <v>3585</v>
      </c>
      <c r="O1660" t="s">
        <v>1282</v>
      </c>
    </row>
    <row r="1661" spans="1:15" ht="12.75">
      <c r="A1661">
        <v>22775787</v>
      </c>
      <c r="B1661" t="s">
        <v>3581</v>
      </c>
      <c r="C1661" t="s">
        <v>3586</v>
      </c>
      <c r="H1661">
        <v>1898</v>
      </c>
      <c r="I1661">
        <v>7</v>
      </c>
      <c r="J1661">
        <v>14</v>
      </c>
      <c r="K1661">
        <v>1975</v>
      </c>
      <c r="L1661" t="s">
        <v>3587</v>
      </c>
      <c r="N1661" t="s">
        <v>3588</v>
      </c>
      <c r="O1661" t="s">
        <v>1282</v>
      </c>
    </row>
    <row r="1662" spans="1:15" ht="12.75">
      <c r="A1662">
        <v>22775786</v>
      </c>
      <c r="B1662" t="s">
        <v>3581</v>
      </c>
      <c r="C1662" t="s">
        <v>3589</v>
      </c>
      <c r="D1662" t="s">
        <v>1458</v>
      </c>
      <c r="E1662" t="s">
        <v>3590</v>
      </c>
      <c r="F1662">
        <v>1</v>
      </c>
      <c r="G1662">
        <v>30</v>
      </c>
      <c r="H1662">
        <v>1859</v>
      </c>
      <c r="I1662">
        <v>7</v>
      </c>
      <c r="J1662">
        <v>9</v>
      </c>
      <c r="K1662">
        <v>1940</v>
      </c>
      <c r="L1662" t="s">
        <v>3591</v>
      </c>
      <c r="N1662" t="s">
        <v>3592</v>
      </c>
      <c r="O1662" t="s">
        <v>1282</v>
      </c>
    </row>
    <row r="1663" spans="1:15" ht="12.75">
      <c r="A1663">
        <v>22775793</v>
      </c>
      <c r="B1663" t="s">
        <v>3593</v>
      </c>
      <c r="C1663" t="s">
        <v>1407</v>
      </c>
      <c r="F1663">
        <v>7</v>
      </c>
      <c r="G1663">
        <v>6</v>
      </c>
      <c r="H1663">
        <v>1855</v>
      </c>
      <c r="I1663">
        <v>11</v>
      </c>
      <c r="J1663">
        <v>16</v>
      </c>
      <c r="K1663">
        <v>1938</v>
      </c>
      <c r="L1663" t="s">
        <v>3594</v>
      </c>
      <c r="N1663" t="s">
        <v>3595</v>
      </c>
      <c r="O1663" t="s">
        <v>1282</v>
      </c>
    </row>
    <row r="1664" spans="1:15" ht="12.75">
      <c r="A1664">
        <v>23151978</v>
      </c>
      <c r="B1664" t="s">
        <v>3593</v>
      </c>
      <c r="C1664" t="s">
        <v>195</v>
      </c>
      <c r="I1664">
        <v>3</v>
      </c>
      <c r="J1664">
        <v>2</v>
      </c>
      <c r="K1664">
        <v>1892</v>
      </c>
      <c r="L1664" t="s">
        <v>3596</v>
      </c>
      <c r="N1664" t="s">
        <v>3597</v>
      </c>
      <c r="O1664" t="s">
        <v>1282</v>
      </c>
    </row>
    <row r="1665" spans="1:15" ht="12.75">
      <c r="A1665">
        <v>22775792</v>
      </c>
      <c r="B1665" t="s">
        <v>3593</v>
      </c>
      <c r="C1665" t="s">
        <v>1823</v>
      </c>
      <c r="D1665" t="s">
        <v>2383</v>
      </c>
      <c r="F1665">
        <v>9</v>
      </c>
      <c r="G1665">
        <v>9</v>
      </c>
      <c r="H1665">
        <v>1888</v>
      </c>
      <c r="I1665">
        <v>3</v>
      </c>
      <c r="J1665">
        <v>18</v>
      </c>
      <c r="K1665">
        <v>1922</v>
      </c>
      <c r="L1665" t="s">
        <v>3598</v>
      </c>
      <c r="N1665" t="s">
        <v>3599</v>
      </c>
      <c r="O1665" t="s">
        <v>1282</v>
      </c>
    </row>
    <row r="1666" spans="1:15" ht="12.75">
      <c r="A1666">
        <v>23151979</v>
      </c>
      <c r="B1666" t="s">
        <v>3593</v>
      </c>
      <c r="C1666" t="s">
        <v>3209</v>
      </c>
      <c r="F1666">
        <v>2</v>
      </c>
      <c r="G1666">
        <v>9</v>
      </c>
      <c r="H1666">
        <v>1887</v>
      </c>
      <c r="I1666">
        <v>8</v>
      </c>
      <c r="J1666">
        <v>9</v>
      </c>
      <c r="K1666">
        <v>1907</v>
      </c>
      <c r="L1666" t="s">
        <v>3600</v>
      </c>
      <c r="N1666" t="s">
        <v>3601</v>
      </c>
      <c r="O1666" t="s">
        <v>1272</v>
      </c>
    </row>
    <row r="1667" spans="1:15" ht="12.75">
      <c r="A1667">
        <v>23151980</v>
      </c>
      <c r="B1667" t="s">
        <v>3593</v>
      </c>
      <c r="C1667" t="s">
        <v>2034</v>
      </c>
      <c r="F1667">
        <v>3</v>
      </c>
      <c r="G1667">
        <v>30</v>
      </c>
      <c r="H1667">
        <v>1892</v>
      </c>
      <c r="I1667">
        <v>5</v>
      </c>
      <c r="J1667">
        <v>18</v>
      </c>
      <c r="K1667">
        <v>1893</v>
      </c>
      <c r="L1667" t="s">
        <v>3602</v>
      </c>
      <c r="N1667" t="s">
        <v>3603</v>
      </c>
      <c r="O1667" t="s">
        <v>1282</v>
      </c>
    </row>
    <row r="1668" spans="1:15" ht="12.75">
      <c r="A1668">
        <v>22775791</v>
      </c>
      <c r="B1668" t="s">
        <v>3593</v>
      </c>
      <c r="C1668" t="s">
        <v>3398</v>
      </c>
      <c r="I1668">
        <v>12</v>
      </c>
      <c r="J1668">
        <v>19</v>
      </c>
      <c r="K1668">
        <v>1951</v>
      </c>
      <c r="L1668" t="s">
        <v>3598</v>
      </c>
      <c r="N1668" t="s">
        <v>3604</v>
      </c>
      <c r="O1668" t="s">
        <v>1272</v>
      </c>
    </row>
    <row r="1669" spans="1:15" ht="12.75">
      <c r="A1669">
        <v>22775790</v>
      </c>
      <c r="B1669" t="s">
        <v>3593</v>
      </c>
      <c r="C1669" t="s">
        <v>4350</v>
      </c>
      <c r="F1669">
        <v>12</v>
      </c>
      <c r="G1669">
        <v>23</v>
      </c>
      <c r="H1669">
        <v>1891</v>
      </c>
      <c r="I1669">
        <v>8</v>
      </c>
      <c r="J1669">
        <v>9</v>
      </c>
      <c r="K1669">
        <v>1907</v>
      </c>
      <c r="L1669" t="s">
        <v>3594</v>
      </c>
      <c r="N1669" t="s">
        <v>1339</v>
      </c>
      <c r="O1669" t="s">
        <v>1272</v>
      </c>
    </row>
    <row r="1670" spans="1:15" ht="12.75">
      <c r="A1670">
        <v>22775794</v>
      </c>
      <c r="B1670" t="s">
        <v>3605</v>
      </c>
      <c r="C1670" t="s">
        <v>4254</v>
      </c>
      <c r="H1670">
        <v>1966</v>
      </c>
      <c r="I1670">
        <v>9</v>
      </c>
      <c r="J1670">
        <v>9</v>
      </c>
      <c r="K1670">
        <v>1989</v>
      </c>
      <c r="L1670" t="s">
        <v>3606</v>
      </c>
      <c r="N1670" t="s">
        <v>1339</v>
      </c>
      <c r="O1670" t="s">
        <v>1282</v>
      </c>
    </row>
    <row r="1671" spans="1:15" ht="12.75">
      <c r="A1671">
        <v>29965630</v>
      </c>
      <c r="B1671" t="s">
        <v>3605</v>
      </c>
      <c r="C1671" t="s">
        <v>3607</v>
      </c>
      <c r="D1671" t="s">
        <v>2</v>
      </c>
      <c r="H1671">
        <v>1989</v>
      </c>
      <c r="O1671" t="s">
        <v>1282</v>
      </c>
    </row>
    <row r="1672" spans="1:15" ht="12.75">
      <c r="A1672">
        <v>22775795</v>
      </c>
      <c r="B1672" t="s">
        <v>3608</v>
      </c>
      <c r="C1672" t="s">
        <v>3609</v>
      </c>
      <c r="I1672">
        <v>3</v>
      </c>
      <c r="J1672">
        <v>22</v>
      </c>
      <c r="K1672">
        <v>1970</v>
      </c>
      <c r="L1672" t="s">
        <v>3610</v>
      </c>
      <c r="N1672" t="s">
        <v>3611</v>
      </c>
      <c r="O1672" t="s">
        <v>1272</v>
      </c>
    </row>
    <row r="1673" spans="1:15" ht="12.75">
      <c r="A1673">
        <v>22775797</v>
      </c>
      <c r="B1673" t="s">
        <v>3612</v>
      </c>
      <c r="C1673" t="s">
        <v>2530</v>
      </c>
      <c r="E1673" t="s">
        <v>4625</v>
      </c>
      <c r="F1673">
        <v>1</v>
      </c>
      <c r="G1673">
        <v>1</v>
      </c>
      <c r="H1673">
        <v>1878</v>
      </c>
      <c r="I1673">
        <v>6</v>
      </c>
      <c r="J1673">
        <v>17</v>
      </c>
      <c r="K1673">
        <v>1941</v>
      </c>
      <c r="L1673" t="s">
        <v>3613</v>
      </c>
      <c r="N1673" t="s">
        <v>3614</v>
      </c>
      <c r="O1673" t="s">
        <v>1272</v>
      </c>
    </row>
    <row r="1674" spans="1:15" ht="12.75">
      <c r="A1674">
        <v>22775799</v>
      </c>
      <c r="B1674" t="s">
        <v>3615</v>
      </c>
      <c r="C1674" t="s">
        <v>1478</v>
      </c>
      <c r="I1674">
        <v>12</v>
      </c>
      <c r="J1674">
        <v>1</v>
      </c>
      <c r="K1674">
        <v>1968</v>
      </c>
      <c r="L1674" t="s">
        <v>3616</v>
      </c>
      <c r="N1674" t="s">
        <v>3617</v>
      </c>
      <c r="O1674" t="s">
        <v>1272</v>
      </c>
    </row>
    <row r="1675" spans="1:15" ht="12.75">
      <c r="A1675">
        <v>22775798</v>
      </c>
      <c r="B1675" t="s">
        <v>3615</v>
      </c>
      <c r="C1675" t="s">
        <v>3618</v>
      </c>
      <c r="F1675">
        <v>7</v>
      </c>
      <c r="G1675">
        <v>1</v>
      </c>
      <c r="H1675">
        <v>1909</v>
      </c>
      <c r="I1675">
        <v>2</v>
      </c>
      <c r="J1675">
        <v>22</v>
      </c>
      <c r="K1675">
        <v>1928</v>
      </c>
      <c r="L1675" t="s">
        <v>3619</v>
      </c>
      <c r="N1675" t="s">
        <v>3620</v>
      </c>
      <c r="O1675" t="s">
        <v>1282</v>
      </c>
    </row>
    <row r="1676" spans="1:15" ht="12.75">
      <c r="A1676">
        <v>25260842</v>
      </c>
      <c r="B1676" t="s">
        <v>3612</v>
      </c>
      <c r="C1676" t="s">
        <v>4666</v>
      </c>
      <c r="D1676" t="s">
        <v>1551</v>
      </c>
      <c r="F1676">
        <v>8</v>
      </c>
      <c r="G1676">
        <v>3</v>
      </c>
      <c r="H1676">
        <v>1915</v>
      </c>
      <c r="I1676">
        <v>10</v>
      </c>
      <c r="J1676">
        <v>12</v>
      </c>
      <c r="K1676">
        <v>2000</v>
      </c>
      <c r="O1676" t="s">
        <v>1282</v>
      </c>
    </row>
    <row r="1677" spans="1:15" ht="12.75">
      <c r="A1677">
        <v>22775796</v>
      </c>
      <c r="B1677" t="s">
        <v>3615</v>
      </c>
      <c r="C1677" t="s">
        <v>3621</v>
      </c>
      <c r="F1677">
        <v>11</v>
      </c>
      <c r="G1677">
        <v>5</v>
      </c>
      <c r="H1677">
        <v>1911</v>
      </c>
      <c r="I1677">
        <v>5</v>
      </c>
      <c r="J1677">
        <v>11</v>
      </c>
      <c r="K1677">
        <v>1978</v>
      </c>
      <c r="L1677" t="s">
        <v>3622</v>
      </c>
      <c r="N1677" t="s">
        <v>3623</v>
      </c>
      <c r="O1677" t="s">
        <v>1282</v>
      </c>
    </row>
    <row r="1678" spans="1:15" ht="12.75">
      <c r="A1678">
        <v>22775800</v>
      </c>
      <c r="B1678" t="s">
        <v>3624</v>
      </c>
      <c r="C1678" t="s">
        <v>1749</v>
      </c>
      <c r="F1678">
        <v>2</v>
      </c>
      <c r="G1678">
        <v>28</v>
      </c>
      <c r="H1678">
        <v>1905</v>
      </c>
      <c r="I1678">
        <v>6</v>
      </c>
      <c r="J1678">
        <v>2</v>
      </c>
      <c r="K1678">
        <v>1978</v>
      </c>
      <c r="L1678" t="s">
        <v>3625</v>
      </c>
      <c r="N1678" t="s">
        <v>3626</v>
      </c>
      <c r="O1678" t="s">
        <v>1282</v>
      </c>
    </row>
    <row r="1679" spans="1:15" ht="12.75">
      <c r="A1679">
        <v>22775801</v>
      </c>
      <c r="B1679" t="s">
        <v>3624</v>
      </c>
      <c r="C1679" t="s">
        <v>1528</v>
      </c>
      <c r="F1679">
        <v>8</v>
      </c>
      <c r="G1679">
        <v>22</v>
      </c>
      <c r="H1679">
        <v>1911</v>
      </c>
      <c r="I1679">
        <v>6</v>
      </c>
      <c r="J1679">
        <v>3</v>
      </c>
      <c r="K1679">
        <v>1997</v>
      </c>
      <c r="L1679" t="s">
        <v>3627</v>
      </c>
      <c r="N1679" t="s">
        <v>3628</v>
      </c>
      <c r="O1679" t="s">
        <v>1282</v>
      </c>
    </row>
    <row r="1680" spans="1:15" ht="12.75">
      <c r="A1680">
        <v>23197805</v>
      </c>
      <c r="B1680" t="s">
        <v>3629</v>
      </c>
      <c r="C1680" t="s">
        <v>2061</v>
      </c>
      <c r="F1680">
        <v>1</v>
      </c>
      <c r="G1680">
        <v>28</v>
      </c>
      <c r="H1680">
        <v>1888</v>
      </c>
      <c r="I1680">
        <v>6</v>
      </c>
      <c r="J1680">
        <v>26</v>
      </c>
      <c r="K1680">
        <v>1954</v>
      </c>
      <c r="M1680" t="s">
        <v>3630</v>
      </c>
      <c r="O1680" t="s">
        <v>1282</v>
      </c>
    </row>
    <row r="1681" spans="1:15" ht="12.75">
      <c r="A1681">
        <v>22775802</v>
      </c>
      <c r="B1681" t="s">
        <v>3631</v>
      </c>
      <c r="C1681" t="s">
        <v>1401</v>
      </c>
      <c r="I1681">
        <v>2</v>
      </c>
      <c r="J1681">
        <v>18</v>
      </c>
      <c r="K1681">
        <v>1879</v>
      </c>
      <c r="L1681" t="s">
        <v>3632</v>
      </c>
      <c r="N1681" t="s">
        <v>3633</v>
      </c>
      <c r="O1681" t="s">
        <v>1272</v>
      </c>
    </row>
    <row r="1682" spans="1:15" ht="12.75">
      <c r="A1682">
        <v>22775803</v>
      </c>
      <c r="B1682" t="s">
        <v>3634</v>
      </c>
      <c r="C1682" t="s">
        <v>1332</v>
      </c>
      <c r="H1682">
        <v>1859</v>
      </c>
      <c r="I1682">
        <v>6</v>
      </c>
      <c r="J1682">
        <v>10</v>
      </c>
      <c r="K1682">
        <v>1925</v>
      </c>
      <c r="L1682" t="s">
        <v>3635</v>
      </c>
      <c r="M1682" t="s">
        <v>3636</v>
      </c>
      <c r="N1682" t="e">
        <f>-of ACUTE APOLEYTIS died at ZEELAND</f>
        <v>#NAME?</v>
      </c>
      <c r="O1682" t="s">
        <v>1282</v>
      </c>
    </row>
    <row r="1683" spans="1:15" ht="12.75">
      <c r="A1683">
        <v>22775804</v>
      </c>
      <c r="B1683" t="s">
        <v>3637</v>
      </c>
      <c r="C1683" t="s">
        <v>1419</v>
      </c>
      <c r="H1683">
        <v>1886</v>
      </c>
      <c r="I1683">
        <v>5</v>
      </c>
      <c r="J1683">
        <v>23</v>
      </c>
      <c r="K1683">
        <v>1951</v>
      </c>
      <c r="L1683" t="s">
        <v>3638</v>
      </c>
      <c r="N1683" t="s">
        <v>3639</v>
      </c>
      <c r="O1683" t="s">
        <v>1282</v>
      </c>
    </row>
    <row r="1684" spans="1:15" ht="12.75">
      <c r="A1684">
        <v>28920193</v>
      </c>
      <c r="B1684" t="s">
        <v>3640</v>
      </c>
      <c r="C1684" t="s">
        <v>2852</v>
      </c>
      <c r="D1684" t="s">
        <v>3455</v>
      </c>
      <c r="F1684">
        <v>9</v>
      </c>
      <c r="G1684">
        <v>2</v>
      </c>
      <c r="H1684">
        <v>1986</v>
      </c>
      <c r="I1684">
        <v>9</v>
      </c>
      <c r="J1684">
        <v>3</v>
      </c>
      <c r="K1684">
        <v>1986</v>
      </c>
      <c r="O1684" t="s">
        <v>1282</v>
      </c>
    </row>
    <row r="1685" spans="1:15" ht="12.75">
      <c r="A1685">
        <v>22775806</v>
      </c>
      <c r="B1685" t="s">
        <v>3641</v>
      </c>
      <c r="C1685" t="s">
        <v>59</v>
      </c>
      <c r="I1685">
        <v>7</v>
      </c>
      <c r="J1685">
        <v>21</v>
      </c>
      <c r="K1685">
        <v>1926</v>
      </c>
      <c r="L1685" t="s">
        <v>1518</v>
      </c>
      <c r="N1685" t="s">
        <v>3642</v>
      </c>
      <c r="O1685" t="s">
        <v>1272</v>
      </c>
    </row>
    <row r="1686" spans="1:15" ht="12.75">
      <c r="A1686">
        <v>23151981</v>
      </c>
      <c r="B1686" t="s">
        <v>3643</v>
      </c>
      <c r="C1686" t="s">
        <v>3644</v>
      </c>
      <c r="H1686">
        <v>1892</v>
      </c>
      <c r="I1686">
        <v>7</v>
      </c>
      <c r="J1686">
        <v>15</v>
      </c>
      <c r="K1686">
        <v>1966</v>
      </c>
      <c r="L1686" t="s">
        <v>3645</v>
      </c>
      <c r="N1686" t="s">
        <v>3646</v>
      </c>
      <c r="O1686" t="s">
        <v>1282</v>
      </c>
    </row>
    <row r="1687" spans="1:15" ht="12.75">
      <c r="A1687">
        <v>22775807</v>
      </c>
      <c r="B1687" t="s">
        <v>3643</v>
      </c>
      <c r="C1687" t="s">
        <v>1664</v>
      </c>
      <c r="I1687">
        <v>11</v>
      </c>
      <c r="J1687">
        <v>28</v>
      </c>
      <c r="K1687">
        <v>1902</v>
      </c>
      <c r="L1687" t="s">
        <v>3647</v>
      </c>
      <c r="N1687" t="s">
        <v>1339</v>
      </c>
      <c r="O1687" t="s">
        <v>1272</v>
      </c>
    </row>
    <row r="1688" spans="1:15" ht="12.75">
      <c r="A1688">
        <v>23151982</v>
      </c>
      <c r="B1688" t="s">
        <v>3643</v>
      </c>
      <c r="C1688" t="s">
        <v>3648</v>
      </c>
      <c r="H1688">
        <v>1889</v>
      </c>
      <c r="I1688">
        <v>8</v>
      </c>
      <c r="J1688">
        <v>25</v>
      </c>
      <c r="K1688">
        <v>1964</v>
      </c>
      <c r="L1688" t="s">
        <v>3649</v>
      </c>
      <c r="N1688" t="s">
        <v>3650</v>
      </c>
      <c r="O1688" t="s">
        <v>1282</v>
      </c>
    </row>
    <row r="1689" spans="1:15" ht="12.75">
      <c r="A1689">
        <v>22775808</v>
      </c>
      <c r="B1689" t="s">
        <v>3643</v>
      </c>
      <c r="C1689" t="s">
        <v>210</v>
      </c>
      <c r="I1689">
        <v>5</v>
      </c>
      <c r="J1689">
        <v>21</v>
      </c>
      <c r="K1689">
        <v>1942</v>
      </c>
      <c r="L1689" t="s">
        <v>3651</v>
      </c>
      <c r="N1689" t="s">
        <v>3652</v>
      </c>
      <c r="O1689" t="s">
        <v>1272</v>
      </c>
    </row>
    <row r="1690" spans="1:15" ht="12.75">
      <c r="A1690">
        <v>22775809</v>
      </c>
      <c r="B1690" t="s">
        <v>3643</v>
      </c>
      <c r="C1690" t="s">
        <v>3653</v>
      </c>
      <c r="H1690">
        <v>1894</v>
      </c>
      <c r="I1690">
        <v>9</v>
      </c>
      <c r="J1690">
        <v>16</v>
      </c>
      <c r="K1690">
        <v>1956</v>
      </c>
      <c r="L1690" t="s">
        <v>3654</v>
      </c>
      <c r="N1690" t="s">
        <v>3655</v>
      </c>
      <c r="O1690" t="s">
        <v>1282</v>
      </c>
    </row>
    <row r="1691" spans="1:15" ht="12.75">
      <c r="A1691">
        <v>22775811</v>
      </c>
      <c r="B1691" t="s">
        <v>3656</v>
      </c>
      <c r="C1691" t="s">
        <v>1467</v>
      </c>
      <c r="H1691">
        <v>1879</v>
      </c>
      <c r="I1691">
        <v>12</v>
      </c>
      <c r="J1691">
        <v>9</v>
      </c>
      <c r="K1691">
        <v>1967</v>
      </c>
      <c r="L1691" t="s">
        <v>3657</v>
      </c>
      <c r="N1691" t="s">
        <v>3658</v>
      </c>
      <c r="O1691" t="s">
        <v>1282</v>
      </c>
    </row>
    <row r="1692" spans="1:15" ht="12.75">
      <c r="A1692">
        <v>22775810</v>
      </c>
      <c r="B1692" t="s">
        <v>3656</v>
      </c>
      <c r="C1692" t="s">
        <v>3659</v>
      </c>
      <c r="D1692" t="s">
        <v>2006</v>
      </c>
      <c r="E1692" t="s">
        <v>2859</v>
      </c>
      <c r="F1692">
        <v>3</v>
      </c>
      <c r="G1692">
        <v>28</v>
      </c>
      <c r="H1692">
        <v>1880</v>
      </c>
      <c r="I1692">
        <v>9</v>
      </c>
      <c r="J1692">
        <v>25</v>
      </c>
      <c r="K1692">
        <v>1947</v>
      </c>
      <c r="L1692" t="s">
        <v>3660</v>
      </c>
      <c r="N1692" t="s">
        <v>3661</v>
      </c>
      <c r="O1692" t="s">
        <v>1282</v>
      </c>
    </row>
    <row r="1693" spans="1:15" ht="12.75">
      <c r="A1693">
        <v>22775816</v>
      </c>
      <c r="B1693" t="s">
        <v>2415</v>
      </c>
      <c r="C1693" t="s">
        <v>433</v>
      </c>
      <c r="I1693">
        <v>3</v>
      </c>
      <c r="J1693">
        <v>30</v>
      </c>
      <c r="K1693">
        <v>1882</v>
      </c>
      <c r="L1693" t="s">
        <v>3662</v>
      </c>
      <c r="N1693" t="s">
        <v>2445</v>
      </c>
      <c r="O1693" t="s">
        <v>1272</v>
      </c>
    </row>
    <row r="1694" spans="1:15" ht="12.75">
      <c r="A1694">
        <v>22775819</v>
      </c>
      <c r="B1694" t="s">
        <v>2415</v>
      </c>
      <c r="C1694" t="s">
        <v>1446</v>
      </c>
      <c r="F1694">
        <v>1</v>
      </c>
      <c r="G1694">
        <v>8</v>
      </c>
      <c r="H1694">
        <v>1853</v>
      </c>
      <c r="I1694">
        <v>4</v>
      </c>
      <c r="J1694">
        <v>25</v>
      </c>
      <c r="K1694">
        <v>1947</v>
      </c>
      <c r="L1694" t="s">
        <v>3663</v>
      </c>
      <c r="N1694" t="s">
        <v>3664</v>
      </c>
      <c r="O1694" t="s">
        <v>1282</v>
      </c>
    </row>
    <row r="1695" spans="1:15" ht="12.75">
      <c r="A1695">
        <v>22775820</v>
      </c>
      <c r="B1695" t="s">
        <v>2415</v>
      </c>
      <c r="C1695" t="s">
        <v>1446</v>
      </c>
      <c r="D1695" t="s">
        <v>1478</v>
      </c>
      <c r="H1695">
        <v>1888</v>
      </c>
      <c r="I1695">
        <v>7</v>
      </c>
      <c r="J1695">
        <v>29</v>
      </c>
      <c r="K1695">
        <v>1946</v>
      </c>
      <c r="L1695" t="s">
        <v>3665</v>
      </c>
      <c r="N1695" t="s">
        <v>3666</v>
      </c>
      <c r="O1695" t="s">
        <v>1282</v>
      </c>
    </row>
    <row r="1696" spans="1:15" ht="12.75">
      <c r="A1696">
        <v>22775812</v>
      </c>
      <c r="B1696" t="s">
        <v>2415</v>
      </c>
      <c r="C1696" t="s">
        <v>3667</v>
      </c>
      <c r="I1696">
        <v>12</v>
      </c>
      <c r="J1696">
        <v>7</v>
      </c>
      <c r="K1696">
        <v>1868</v>
      </c>
      <c r="L1696" t="s">
        <v>3668</v>
      </c>
      <c r="N1696" t="e">
        <f>--died at DOUGLAS</f>
        <v>#NAME?</v>
      </c>
      <c r="O1696" t="s">
        <v>1272</v>
      </c>
    </row>
    <row r="1697" spans="1:15" ht="12.75">
      <c r="A1697">
        <v>22775818</v>
      </c>
      <c r="B1697" t="s">
        <v>2415</v>
      </c>
      <c r="C1697" t="s">
        <v>3669</v>
      </c>
      <c r="E1697" t="s">
        <v>3311</v>
      </c>
      <c r="F1697">
        <v>9</v>
      </c>
      <c r="G1697">
        <v>11</v>
      </c>
      <c r="H1697">
        <v>1855</v>
      </c>
      <c r="I1697">
        <v>10</v>
      </c>
      <c r="J1697">
        <v>4</v>
      </c>
      <c r="K1697">
        <v>1939</v>
      </c>
      <c r="L1697" t="s">
        <v>3670</v>
      </c>
      <c r="N1697" t="s">
        <v>3671</v>
      </c>
      <c r="O1697" t="s">
        <v>1282</v>
      </c>
    </row>
    <row r="1698" spans="1:15" ht="12.75">
      <c r="A1698">
        <v>22775821</v>
      </c>
      <c r="B1698" t="s">
        <v>2415</v>
      </c>
      <c r="C1698" t="s">
        <v>3672</v>
      </c>
      <c r="E1698" t="s">
        <v>2822</v>
      </c>
      <c r="H1698">
        <v>1891</v>
      </c>
      <c r="I1698">
        <v>1</v>
      </c>
      <c r="J1698">
        <v>31</v>
      </c>
      <c r="K1698">
        <v>1960</v>
      </c>
      <c r="L1698" t="s">
        <v>3673</v>
      </c>
      <c r="N1698" t="s">
        <v>3674</v>
      </c>
      <c r="O1698" t="s">
        <v>1282</v>
      </c>
    </row>
    <row r="1699" spans="1:15" ht="12.75">
      <c r="A1699">
        <v>22775813</v>
      </c>
      <c r="B1699" t="s">
        <v>2415</v>
      </c>
      <c r="C1699" t="s">
        <v>1003</v>
      </c>
      <c r="I1699">
        <v>7</v>
      </c>
      <c r="J1699">
        <v>7</v>
      </c>
      <c r="K1699">
        <v>1886</v>
      </c>
      <c r="L1699" t="s">
        <v>3675</v>
      </c>
      <c r="N1699" t="s">
        <v>3676</v>
      </c>
      <c r="O1699" t="s">
        <v>1272</v>
      </c>
    </row>
    <row r="1700" spans="1:15" ht="12.75">
      <c r="A1700">
        <v>22775814</v>
      </c>
      <c r="B1700" t="s">
        <v>2415</v>
      </c>
      <c r="C1700" t="s">
        <v>3677</v>
      </c>
      <c r="I1700">
        <v>12</v>
      </c>
      <c r="J1700">
        <v>22</v>
      </c>
      <c r="K1700">
        <v>1882</v>
      </c>
      <c r="L1700" t="s">
        <v>3678</v>
      </c>
      <c r="N1700" t="s">
        <v>3679</v>
      </c>
      <c r="O1700" t="s">
        <v>1272</v>
      </c>
    </row>
    <row r="1701" spans="1:15" ht="12.75">
      <c r="A1701">
        <v>22775824</v>
      </c>
      <c r="B1701" t="s">
        <v>3680</v>
      </c>
      <c r="C1701" t="s">
        <v>190</v>
      </c>
      <c r="F1701">
        <v>1</v>
      </c>
      <c r="G1701">
        <v>15</v>
      </c>
      <c r="H1701">
        <v>1880</v>
      </c>
      <c r="I1701">
        <v>9</v>
      </c>
      <c r="J1701">
        <v>1</v>
      </c>
      <c r="K1701">
        <v>1883</v>
      </c>
      <c r="L1701" t="s">
        <v>3681</v>
      </c>
      <c r="N1701" t="s">
        <v>4610</v>
      </c>
      <c r="O1701" t="s">
        <v>1282</v>
      </c>
    </row>
    <row r="1702" spans="1:15" ht="12.75">
      <c r="A1702">
        <v>22775822</v>
      </c>
      <c r="B1702" t="s">
        <v>3680</v>
      </c>
      <c r="C1702" t="s">
        <v>1279</v>
      </c>
      <c r="F1702">
        <v>12</v>
      </c>
      <c r="G1702">
        <v>23</v>
      </c>
      <c r="H1702">
        <v>1843</v>
      </c>
      <c r="I1702">
        <v>1</v>
      </c>
      <c r="J1702">
        <v>19</v>
      </c>
      <c r="K1702">
        <v>1900</v>
      </c>
      <c r="L1702" t="s">
        <v>3682</v>
      </c>
      <c r="M1702" t="s">
        <v>3683</v>
      </c>
      <c r="N1702" t="s">
        <v>3684</v>
      </c>
      <c r="O1702" t="s">
        <v>1282</v>
      </c>
    </row>
    <row r="1703" spans="1:15" ht="12.75">
      <c r="A1703">
        <v>22775823</v>
      </c>
      <c r="B1703" t="s">
        <v>3680</v>
      </c>
      <c r="C1703" t="s">
        <v>1478</v>
      </c>
      <c r="D1703" t="s">
        <v>368</v>
      </c>
      <c r="F1703">
        <v>6</v>
      </c>
      <c r="G1703">
        <v>17</v>
      </c>
      <c r="H1703">
        <v>1876</v>
      </c>
      <c r="I1703">
        <v>2</v>
      </c>
      <c r="J1703">
        <v>8</v>
      </c>
      <c r="K1703">
        <v>1877</v>
      </c>
      <c r="L1703" t="s">
        <v>3685</v>
      </c>
      <c r="N1703" t="s">
        <v>3686</v>
      </c>
      <c r="O1703" t="s">
        <v>1282</v>
      </c>
    </row>
    <row r="1704" spans="1:15" ht="12.75">
      <c r="A1704">
        <v>22775832</v>
      </c>
      <c r="B1704" t="s">
        <v>324</v>
      </c>
      <c r="C1704" t="s">
        <v>1790</v>
      </c>
      <c r="I1704">
        <v>4</v>
      </c>
      <c r="J1704">
        <v>21</v>
      </c>
      <c r="K1704">
        <v>1981</v>
      </c>
      <c r="L1704" t="s">
        <v>3687</v>
      </c>
      <c r="N1704" t="s">
        <v>3688</v>
      </c>
      <c r="O1704" t="s">
        <v>1272</v>
      </c>
    </row>
    <row r="1705" spans="1:15" ht="12.75">
      <c r="A1705">
        <v>22775828</v>
      </c>
      <c r="B1705" t="s">
        <v>324</v>
      </c>
      <c r="C1705" t="s">
        <v>2347</v>
      </c>
      <c r="H1705">
        <v>1877</v>
      </c>
      <c r="I1705">
        <v>3</v>
      </c>
      <c r="J1705">
        <v>14</v>
      </c>
      <c r="K1705">
        <v>1898</v>
      </c>
      <c r="L1705" t="s">
        <v>3689</v>
      </c>
      <c r="N1705" t="s">
        <v>3690</v>
      </c>
      <c r="O1705" t="s">
        <v>1282</v>
      </c>
    </row>
    <row r="1706" spans="1:15" ht="12.75">
      <c r="A1706">
        <v>22775825</v>
      </c>
      <c r="B1706" t="s">
        <v>324</v>
      </c>
      <c r="C1706" t="s">
        <v>3691</v>
      </c>
      <c r="D1706" t="s">
        <v>1782</v>
      </c>
      <c r="H1706">
        <v>1844</v>
      </c>
      <c r="I1706">
        <v>11</v>
      </c>
      <c r="J1706">
        <v>18</v>
      </c>
      <c r="K1706">
        <v>1932</v>
      </c>
      <c r="L1706" t="s">
        <v>2669</v>
      </c>
      <c r="N1706" t="s">
        <v>3692</v>
      </c>
      <c r="O1706" t="s">
        <v>1282</v>
      </c>
    </row>
    <row r="1707" spans="1:15" ht="12.75">
      <c r="A1707">
        <v>22775833</v>
      </c>
      <c r="B1707" t="s">
        <v>324</v>
      </c>
      <c r="C1707" t="s">
        <v>1401</v>
      </c>
      <c r="I1707">
        <v>11</v>
      </c>
      <c r="J1707">
        <v>10</v>
      </c>
      <c r="K1707">
        <v>1878</v>
      </c>
      <c r="L1707" t="s">
        <v>3693</v>
      </c>
      <c r="N1707" t="s">
        <v>3694</v>
      </c>
      <c r="O1707" t="s">
        <v>1272</v>
      </c>
    </row>
    <row r="1708" spans="1:15" ht="12.75">
      <c r="A1708">
        <v>22775826</v>
      </c>
      <c r="B1708" t="s">
        <v>324</v>
      </c>
      <c r="C1708" t="s">
        <v>3695</v>
      </c>
      <c r="I1708">
        <v>4</v>
      </c>
      <c r="J1708">
        <v>20</v>
      </c>
      <c r="K1708">
        <v>1872</v>
      </c>
      <c r="L1708" t="s">
        <v>2834</v>
      </c>
      <c r="N1708" t="e">
        <f>--died at DOUGLAS</f>
        <v>#NAME?</v>
      </c>
      <c r="O1708" t="s">
        <v>1272</v>
      </c>
    </row>
    <row r="1709" spans="1:15" ht="12.75">
      <c r="A1709">
        <v>22775829</v>
      </c>
      <c r="B1709" t="s">
        <v>324</v>
      </c>
      <c r="C1709" t="s">
        <v>1925</v>
      </c>
      <c r="D1709" t="s">
        <v>1441</v>
      </c>
      <c r="H1709">
        <v>1866</v>
      </c>
      <c r="I1709">
        <v>10</v>
      </c>
      <c r="J1709">
        <v>10</v>
      </c>
      <c r="K1709">
        <v>1932</v>
      </c>
      <c r="L1709" t="s">
        <v>3696</v>
      </c>
      <c r="N1709" t="s">
        <v>3697</v>
      </c>
      <c r="O1709" t="s">
        <v>1282</v>
      </c>
    </row>
    <row r="1710" spans="1:15" ht="12.75">
      <c r="A1710">
        <v>23177703</v>
      </c>
      <c r="B1710" t="s">
        <v>324</v>
      </c>
      <c r="C1710" t="s">
        <v>1862</v>
      </c>
      <c r="E1710" t="s">
        <v>1706</v>
      </c>
      <c r="F1710">
        <v>8</v>
      </c>
      <c r="G1710">
        <v>17</v>
      </c>
      <c r="H1710">
        <v>1846</v>
      </c>
      <c r="I1710">
        <v>9</v>
      </c>
      <c r="J1710">
        <v>22</v>
      </c>
      <c r="K1710">
        <v>1924</v>
      </c>
      <c r="O1710" t="s">
        <v>1282</v>
      </c>
    </row>
    <row r="1711" spans="1:15" ht="12.75">
      <c r="A1711">
        <v>22775827</v>
      </c>
      <c r="B1711" t="s">
        <v>324</v>
      </c>
      <c r="C1711" t="s">
        <v>1446</v>
      </c>
      <c r="H1711">
        <v>1886</v>
      </c>
      <c r="I1711">
        <v>12</v>
      </c>
      <c r="J1711">
        <v>1</v>
      </c>
      <c r="K1711">
        <v>1956</v>
      </c>
      <c r="L1711" t="s">
        <v>3698</v>
      </c>
      <c r="N1711" t="s">
        <v>3699</v>
      </c>
      <c r="O1711" t="s">
        <v>1282</v>
      </c>
    </row>
    <row r="1712" spans="1:15" ht="12.75">
      <c r="A1712">
        <v>22775831</v>
      </c>
      <c r="B1712" t="s">
        <v>324</v>
      </c>
      <c r="C1712" t="s">
        <v>750</v>
      </c>
      <c r="F1712">
        <v>3</v>
      </c>
      <c r="G1712">
        <v>3</v>
      </c>
      <c r="H1712">
        <v>1906</v>
      </c>
      <c r="I1712">
        <v>4</v>
      </c>
      <c r="J1712">
        <v>21</v>
      </c>
      <c r="K1712">
        <v>1981</v>
      </c>
      <c r="L1712" t="s">
        <v>3700</v>
      </c>
      <c r="O1712" t="s">
        <v>1282</v>
      </c>
    </row>
    <row r="1713" spans="1:15" ht="12.75">
      <c r="A1713">
        <v>27073304</v>
      </c>
      <c r="B1713" t="s">
        <v>324</v>
      </c>
      <c r="C1713" t="s">
        <v>2964</v>
      </c>
      <c r="F1713">
        <v>11</v>
      </c>
      <c r="G1713">
        <v>10</v>
      </c>
      <c r="H1713">
        <v>1911</v>
      </c>
      <c r="I1713">
        <v>1</v>
      </c>
      <c r="J1713">
        <v>18</v>
      </c>
      <c r="K1713">
        <v>1963</v>
      </c>
      <c r="L1713" t="s">
        <v>3701</v>
      </c>
      <c r="O1713" t="s">
        <v>1282</v>
      </c>
    </row>
    <row r="1714" spans="1:15" ht="12.75">
      <c r="A1714">
        <v>22775830</v>
      </c>
      <c r="B1714" t="s">
        <v>324</v>
      </c>
      <c r="C1714" t="s">
        <v>3702</v>
      </c>
      <c r="E1714" t="s">
        <v>3703</v>
      </c>
      <c r="I1714">
        <v>12</v>
      </c>
      <c r="J1714">
        <v>2</v>
      </c>
      <c r="K1714">
        <v>1947</v>
      </c>
      <c r="L1714" t="s">
        <v>3704</v>
      </c>
      <c r="N1714" t="s">
        <v>3705</v>
      </c>
      <c r="O1714" t="s">
        <v>1282</v>
      </c>
    </row>
    <row r="1715" spans="1:15" ht="12.75">
      <c r="A1715">
        <v>22775834</v>
      </c>
      <c r="B1715" t="s">
        <v>35</v>
      </c>
      <c r="C1715" t="s">
        <v>3259</v>
      </c>
      <c r="H1715">
        <v>1905</v>
      </c>
      <c r="I1715">
        <v>10</v>
      </c>
      <c r="J1715">
        <v>11</v>
      </c>
      <c r="K1715">
        <v>1961</v>
      </c>
      <c r="L1715" t="s">
        <v>3706</v>
      </c>
      <c r="N1715" t="s">
        <v>3707</v>
      </c>
      <c r="O1715" t="s">
        <v>1282</v>
      </c>
    </row>
    <row r="1716" spans="1:15" ht="12.75">
      <c r="A1716">
        <v>29235756</v>
      </c>
      <c r="B1716" t="s">
        <v>35</v>
      </c>
      <c r="C1716" t="s">
        <v>1458</v>
      </c>
      <c r="H1716">
        <v>1813</v>
      </c>
      <c r="K1716">
        <v>1895</v>
      </c>
      <c r="O1716" t="s">
        <v>1282</v>
      </c>
    </row>
    <row r="1717" spans="1:15" ht="12.75">
      <c r="A1717">
        <v>22775837</v>
      </c>
      <c r="B1717" t="s">
        <v>1814</v>
      </c>
      <c r="C1717" t="s">
        <v>3708</v>
      </c>
      <c r="F1717">
        <v>3</v>
      </c>
      <c r="G1717">
        <v>9</v>
      </c>
      <c r="H1717">
        <v>1826</v>
      </c>
      <c r="I1717">
        <v>11</v>
      </c>
      <c r="J1717">
        <v>2</v>
      </c>
      <c r="K1717">
        <v>1905</v>
      </c>
      <c r="L1717" t="s">
        <v>3709</v>
      </c>
      <c r="N1717" t="s">
        <v>3710</v>
      </c>
      <c r="O1717" t="s">
        <v>1282</v>
      </c>
    </row>
    <row r="1718" spans="1:15" ht="12.75">
      <c r="A1718">
        <v>22775835</v>
      </c>
      <c r="B1718" t="s">
        <v>1814</v>
      </c>
      <c r="C1718" t="s">
        <v>1556</v>
      </c>
      <c r="I1718">
        <v>4</v>
      </c>
      <c r="J1718">
        <v>16</v>
      </c>
      <c r="K1718">
        <v>1868</v>
      </c>
      <c r="L1718" t="s">
        <v>3711</v>
      </c>
      <c r="N1718" t="e">
        <f>--died at DOUGLAS</f>
        <v>#NAME?</v>
      </c>
      <c r="O1718" t="s">
        <v>1272</v>
      </c>
    </row>
    <row r="1719" spans="1:15" ht="12.75">
      <c r="A1719">
        <v>22775836</v>
      </c>
      <c r="B1719" t="s">
        <v>1814</v>
      </c>
      <c r="C1719" t="s">
        <v>1478</v>
      </c>
      <c r="F1719">
        <v>5</v>
      </c>
      <c r="G1719">
        <v>13</v>
      </c>
      <c r="H1719">
        <v>1819</v>
      </c>
      <c r="I1719">
        <v>4</v>
      </c>
      <c r="J1719">
        <v>4</v>
      </c>
      <c r="K1719">
        <v>1892</v>
      </c>
      <c r="L1719" t="s">
        <v>3712</v>
      </c>
      <c r="N1719" t="s">
        <v>3713</v>
      </c>
      <c r="O1719" t="s">
        <v>1282</v>
      </c>
    </row>
    <row r="1720" spans="1:15" ht="12.75">
      <c r="A1720">
        <v>22775838</v>
      </c>
      <c r="B1720" t="s">
        <v>3714</v>
      </c>
      <c r="C1720" t="s">
        <v>893</v>
      </c>
      <c r="E1720" t="s">
        <v>1725</v>
      </c>
      <c r="H1720">
        <v>1862</v>
      </c>
      <c r="I1720">
        <v>9</v>
      </c>
      <c r="J1720">
        <v>10</v>
      </c>
      <c r="K1720">
        <v>1933</v>
      </c>
      <c r="L1720" t="s">
        <v>3715</v>
      </c>
      <c r="N1720" t="s">
        <v>3716</v>
      </c>
      <c r="O1720" t="s">
        <v>1282</v>
      </c>
    </row>
    <row r="1721" spans="1:15" ht="12.75">
      <c r="A1721">
        <v>22775848</v>
      </c>
      <c r="B1721" t="s">
        <v>333</v>
      </c>
      <c r="C1721" t="s">
        <v>564</v>
      </c>
      <c r="E1721" t="s">
        <v>3717</v>
      </c>
      <c r="F1721">
        <v>7</v>
      </c>
      <c r="G1721">
        <v>28</v>
      </c>
      <c r="H1721">
        <v>1871</v>
      </c>
      <c r="I1721">
        <v>9</v>
      </c>
      <c r="J1721">
        <v>10</v>
      </c>
      <c r="K1721">
        <v>1954</v>
      </c>
      <c r="L1721" t="s">
        <v>3718</v>
      </c>
      <c r="N1721" t="s">
        <v>3719</v>
      </c>
      <c r="O1721" t="s">
        <v>1282</v>
      </c>
    </row>
    <row r="1722" spans="1:15" ht="12.75">
      <c r="A1722">
        <v>22775839</v>
      </c>
      <c r="B1722" t="s">
        <v>333</v>
      </c>
      <c r="C1722" t="s">
        <v>3720</v>
      </c>
      <c r="I1722">
        <v>8</v>
      </c>
      <c r="J1722">
        <v>30</v>
      </c>
      <c r="K1722">
        <v>2003</v>
      </c>
      <c r="L1722" t="s">
        <v>3721</v>
      </c>
      <c r="N1722" t="e">
        <f>--died at LAKELAND,FLORIDA</f>
        <v>#NAME?</v>
      </c>
      <c r="O1722" t="s">
        <v>1272</v>
      </c>
    </row>
    <row r="1723" spans="1:15" ht="12.75">
      <c r="A1723">
        <v>23151983</v>
      </c>
      <c r="B1723" t="s">
        <v>333</v>
      </c>
      <c r="C1723" t="s">
        <v>3722</v>
      </c>
      <c r="H1723">
        <v>1902</v>
      </c>
      <c r="I1723">
        <v>6</v>
      </c>
      <c r="J1723">
        <v>25</v>
      </c>
      <c r="K1723">
        <v>1979</v>
      </c>
      <c r="L1723" t="s">
        <v>3723</v>
      </c>
      <c r="N1723" t="s">
        <v>3724</v>
      </c>
      <c r="O1723" t="s">
        <v>1282</v>
      </c>
    </row>
    <row r="1724" spans="1:15" ht="12.75">
      <c r="A1724">
        <v>22775847</v>
      </c>
      <c r="B1724" t="s">
        <v>333</v>
      </c>
      <c r="C1724" t="s">
        <v>3725</v>
      </c>
      <c r="F1724">
        <v>3</v>
      </c>
      <c r="G1724">
        <v>13</v>
      </c>
      <c r="H1724">
        <v>1873</v>
      </c>
      <c r="I1724">
        <v>1</v>
      </c>
      <c r="J1724">
        <v>26</v>
      </c>
      <c r="K1724">
        <v>1958</v>
      </c>
      <c r="L1724" t="s">
        <v>3726</v>
      </c>
      <c r="N1724" t="s">
        <v>3116</v>
      </c>
      <c r="O1724" t="s">
        <v>1282</v>
      </c>
    </row>
    <row r="1725" spans="1:15" ht="12.75">
      <c r="A1725">
        <v>28930137</v>
      </c>
      <c r="B1725" t="s">
        <v>333</v>
      </c>
      <c r="C1725" t="s">
        <v>1705</v>
      </c>
      <c r="D1725" t="s">
        <v>1925</v>
      </c>
      <c r="H1725">
        <v>1904</v>
      </c>
      <c r="K1725">
        <v>1986</v>
      </c>
      <c r="O1725" t="s">
        <v>1282</v>
      </c>
    </row>
    <row r="1726" spans="1:15" ht="12.75">
      <c r="A1726">
        <v>28921075</v>
      </c>
      <c r="B1726" t="s">
        <v>333</v>
      </c>
      <c r="C1726" t="s">
        <v>567</v>
      </c>
      <c r="D1726" t="s">
        <v>1384</v>
      </c>
      <c r="H1726">
        <v>1882</v>
      </c>
      <c r="K1726">
        <v>1955</v>
      </c>
      <c r="O1726" t="s">
        <v>1282</v>
      </c>
    </row>
    <row r="1727" spans="1:15" ht="12.75">
      <c r="A1727">
        <v>22775845</v>
      </c>
      <c r="B1727" t="s">
        <v>333</v>
      </c>
      <c r="C1727" t="s">
        <v>3727</v>
      </c>
      <c r="H1727">
        <v>1849</v>
      </c>
      <c r="I1727">
        <v>5</v>
      </c>
      <c r="J1727">
        <v>13</v>
      </c>
      <c r="K1727">
        <v>1930</v>
      </c>
      <c r="L1727" t="s">
        <v>3728</v>
      </c>
      <c r="N1727" t="s">
        <v>3729</v>
      </c>
      <c r="O1727" t="s">
        <v>1282</v>
      </c>
    </row>
    <row r="1728" spans="1:15" ht="12.75">
      <c r="A1728">
        <v>22775846</v>
      </c>
      <c r="B1728" t="s">
        <v>333</v>
      </c>
      <c r="C1728" t="s">
        <v>181</v>
      </c>
      <c r="H1728">
        <v>1871</v>
      </c>
      <c r="I1728">
        <v>10</v>
      </c>
      <c r="J1728">
        <v>31</v>
      </c>
      <c r="K1728">
        <v>1943</v>
      </c>
      <c r="L1728" t="s">
        <v>3730</v>
      </c>
      <c r="N1728" t="s">
        <v>3731</v>
      </c>
      <c r="O1728" t="s">
        <v>1282</v>
      </c>
    </row>
    <row r="1729" spans="1:15" ht="12.75">
      <c r="A1729">
        <v>22775843</v>
      </c>
      <c r="B1729" t="s">
        <v>333</v>
      </c>
      <c r="C1729" t="s">
        <v>482</v>
      </c>
      <c r="H1729">
        <v>1908</v>
      </c>
      <c r="I1729">
        <v>4</v>
      </c>
      <c r="J1729">
        <v>7</v>
      </c>
      <c r="K1729">
        <v>1976</v>
      </c>
      <c r="L1729" t="s">
        <v>3732</v>
      </c>
      <c r="N1729" t="s">
        <v>3733</v>
      </c>
      <c r="O1729" t="s">
        <v>1282</v>
      </c>
    </row>
    <row r="1730" spans="1:15" ht="12.75">
      <c r="A1730">
        <v>22775842</v>
      </c>
      <c r="B1730" t="s">
        <v>333</v>
      </c>
      <c r="C1730" t="s">
        <v>1996</v>
      </c>
      <c r="D1730" t="s">
        <v>35</v>
      </c>
      <c r="F1730">
        <v>1</v>
      </c>
      <c r="G1730">
        <v>24</v>
      </c>
      <c r="H1730">
        <v>1906</v>
      </c>
      <c r="I1730">
        <v>7</v>
      </c>
      <c r="J1730">
        <v>1</v>
      </c>
      <c r="K1730">
        <v>1997</v>
      </c>
      <c r="L1730" t="s">
        <v>3732</v>
      </c>
      <c r="N1730" t="s">
        <v>3734</v>
      </c>
      <c r="O1730" t="s">
        <v>1282</v>
      </c>
    </row>
    <row r="1731" spans="1:15" ht="12.75">
      <c r="A1731">
        <v>23151984</v>
      </c>
      <c r="B1731" t="s">
        <v>333</v>
      </c>
      <c r="C1731" t="s">
        <v>1528</v>
      </c>
      <c r="D1731" t="s">
        <v>1367</v>
      </c>
      <c r="F1731">
        <v>8</v>
      </c>
      <c r="G1731">
        <v>30</v>
      </c>
      <c r="H1731">
        <v>1905</v>
      </c>
      <c r="I1731">
        <v>9</v>
      </c>
      <c r="J1731">
        <v>1</v>
      </c>
      <c r="K1731">
        <v>2000</v>
      </c>
      <c r="L1731" t="s">
        <v>3735</v>
      </c>
      <c r="N1731" t="s">
        <v>3736</v>
      </c>
      <c r="O1731" t="s">
        <v>1282</v>
      </c>
    </row>
    <row r="1732" spans="1:15" ht="12.75">
      <c r="A1732">
        <v>22775841</v>
      </c>
      <c r="B1732" t="s">
        <v>333</v>
      </c>
      <c r="C1732" t="s">
        <v>470</v>
      </c>
      <c r="I1732">
        <v>6</v>
      </c>
      <c r="J1732">
        <v>17</v>
      </c>
      <c r="K1732">
        <v>1969</v>
      </c>
      <c r="L1732" t="s">
        <v>3737</v>
      </c>
      <c r="N1732" t="s">
        <v>3738</v>
      </c>
      <c r="O1732" t="s">
        <v>1282</v>
      </c>
    </row>
    <row r="1733" spans="1:15" ht="12.75">
      <c r="A1733">
        <v>23151985</v>
      </c>
      <c r="B1733" t="s">
        <v>333</v>
      </c>
      <c r="C1733" t="s">
        <v>2044</v>
      </c>
      <c r="H1733">
        <v>1880</v>
      </c>
      <c r="I1733">
        <v>3</v>
      </c>
      <c r="J1733">
        <v>6</v>
      </c>
      <c r="K1733">
        <v>1954</v>
      </c>
      <c r="L1733" t="s">
        <v>3739</v>
      </c>
      <c r="N1733" t="s">
        <v>3740</v>
      </c>
      <c r="O1733" t="s">
        <v>1282</v>
      </c>
    </row>
    <row r="1734" spans="1:15" ht="12.75">
      <c r="A1734">
        <v>22775840</v>
      </c>
      <c r="B1734" t="s">
        <v>333</v>
      </c>
      <c r="C1734" t="s">
        <v>1482</v>
      </c>
      <c r="E1734" t="s">
        <v>591</v>
      </c>
      <c r="F1734">
        <v>2</v>
      </c>
      <c r="G1734">
        <v>22</v>
      </c>
      <c r="H1734">
        <v>1853</v>
      </c>
      <c r="I1734">
        <v>12</v>
      </c>
      <c r="J1734">
        <v>24</v>
      </c>
      <c r="K1734">
        <v>1903</v>
      </c>
      <c r="L1734" t="s">
        <v>3741</v>
      </c>
      <c r="N1734" t="e">
        <f>--died at DOUGLAS</f>
        <v>#NAME?</v>
      </c>
      <c r="O1734" t="s">
        <v>1282</v>
      </c>
    </row>
    <row r="1735" spans="1:15" ht="12.75">
      <c r="A1735">
        <v>22775844</v>
      </c>
      <c r="B1735" t="s">
        <v>333</v>
      </c>
      <c r="C1735" t="s">
        <v>4078</v>
      </c>
      <c r="I1735">
        <v>8</v>
      </c>
      <c r="J1735">
        <v>26</v>
      </c>
      <c r="K1735">
        <v>1955</v>
      </c>
      <c r="L1735" t="s">
        <v>3742</v>
      </c>
      <c r="N1735" t="s">
        <v>3743</v>
      </c>
      <c r="O1735" t="s">
        <v>1282</v>
      </c>
    </row>
    <row r="1736" spans="1:15" ht="12.75">
      <c r="A1736">
        <v>22775850</v>
      </c>
      <c r="B1736" t="s">
        <v>3744</v>
      </c>
      <c r="C1736" t="s">
        <v>3745</v>
      </c>
      <c r="H1736">
        <v>1918</v>
      </c>
      <c r="I1736">
        <v>5</v>
      </c>
      <c r="J1736">
        <v>2</v>
      </c>
      <c r="K1736">
        <v>1981</v>
      </c>
      <c r="L1736" t="s">
        <v>3746</v>
      </c>
      <c r="N1736" t="s">
        <v>3747</v>
      </c>
      <c r="O1736" t="s">
        <v>1282</v>
      </c>
    </row>
    <row r="1737" spans="1:15" ht="12.75">
      <c r="A1737">
        <v>22775849</v>
      </c>
      <c r="B1737" t="s">
        <v>3744</v>
      </c>
      <c r="C1737" t="s">
        <v>3398</v>
      </c>
      <c r="F1737">
        <v>7</v>
      </c>
      <c r="G1737">
        <v>14</v>
      </c>
      <c r="H1737">
        <v>1938</v>
      </c>
      <c r="I1737">
        <v>7</v>
      </c>
      <c r="J1737">
        <v>30</v>
      </c>
      <c r="K1737">
        <v>2002</v>
      </c>
      <c r="L1737" t="s">
        <v>3748</v>
      </c>
      <c r="N1737" t="s">
        <v>1339</v>
      </c>
      <c r="O1737" t="s">
        <v>1282</v>
      </c>
    </row>
    <row r="1738" spans="1:15" ht="12.75">
      <c r="A1738">
        <v>22775876</v>
      </c>
      <c r="B1738" t="s">
        <v>3744</v>
      </c>
      <c r="C1738" t="s">
        <v>2047</v>
      </c>
      <c r="E1738" t="s">
        <v>3749</v>
      </c>
      <c r="H1738">
        <v>1894</v>
      </c>
      <c r="I1738">
        <v>6</v>
      </c>
      <c r="J1738">
        <v>5</v>
      </c>
      <c r="K1738">
        <v>1971</v>
      </c>
      <c r="L1738" t="s">
        <v>3750</v>
      </c>
      <c r="N1738" t="s">
        <v>3751</v>
      </c>
      <c r="O1738" t="s">
        <v>1282</v>
      </c>
    </row>
    <row r="1739" spans="1:15" ht="12.75">
      <c r="A1739">
        <v>22775853</v>
      </c>
      <c r="B1739" t="s">
        <v>1236</v>
      </c>
      <c r="C1739" t="s">
        <v>552</v>
      </c>
      <c r="H1739">
        <v>1848</v>
      </c>
      <c r="K1739">
        <v>1870</v>
      </c>
      <c r="L1739" t="s">
        <v>3752</v>
      </c>
      <c r="N1739" t="s">
        <v>1339</v>
      </c>
      <c r="O1739" t="s">
        <v>1282</v>
      </c>
    </row>
    <row r="1740" spans="1:15" ht="12.75">
      <c r="A1740">
        <v>22775851</v>
      </c>
      <c r="B1740" t="s">
        <v>1236</v>
      </c>
      <c r="C1740" t="s">
        <v>1504</v>
      </c>
      <c r="I1740">
        <v>2</v>
      </c>
      <c r="J1740">
        <v>4</v>
      </c>
      <c r="K1740">
        <v>1968</v>
      </c>
      <c r="L1740" t="s">
        <v>3753</v>
      </c>
      <c r="N1740" t="e">
        <f>--died at DOUGLAS</f>
        <v>#NAME?</v>
      </c>
      <c r="O1740" t="s">
        <v>1272</v>
      </c>
    </row>
    <row r="1741" spans="1:15" ht="12.75">
      <c r="A1741">
        <v>22775854</v>
      </c>
      <c r="B1741" t="s">
        <v>1236</v>
      </c>
      <c r="C1741" t="s">
        <v>1504</v>
      </c>
      <c r="H1741">
        <v>1838</v>
      </c>
      <c r="I1741">
        <v>1</v>
      </c>
      <c r="J1741">
        <v>24</v>
      </c>
      <c r="K1741">
        <v>1910</v>
      </c>
      <c r="L1741" t="s">
        <v>4623</v>
      </c>
      <c r="N1741" t="s">
        <v>3754</v>
      </c>
      <c r="O1741" t="s">
        <v>1282</v>
      </c>
    </row>
    <row r="1742" spans="1:15" ht="12.75">
      <c r="A1742">
        <v>22775859</v>
      </c>
      <c r="B1742" t="s">
        <v>1236</v>
      </c>
      <c r="C1742" t="s">
        <v>1504</v>
      </c>
      <c r="F1742">
        <v>8</v>
      </c>
      <c r="G1742">
        <v>8</v>
      </c>
      <c r="H1742">
        <v>1851</v>
      </c>
      <c r="I1742">
        <v>2</v>
      </c>
      <c r="J1742">
        <v>22</v>
      </c>
      <c r="K1742">
        <v>1899</v>
      </c>
      <c r="L1742" t="s">
        <v>3755</v>
      </c>
      <c r="N1742" t="s">
        <v>3756</v>
      </c>
      <c r="O1742" t="s">
        <v>1272</v>
      </c>
    </row>
    <row r="1743" spans="1:15" ht="12.75">
      <c r="A1743">
        <v>22775860</v>
      </c>
      <c r="B1743" t="s">
        <v>1236</v>
      </c>
      <c r="C1743" t="s">
        <v>1458</v>
      </c>
      <c r="I1743">
        <v>7</v>
      </c>
      <c r="J1743">
        <v>31</v>
      </c>
      <c r="K1743">
        <v>1933</v>
      </c>
      <c r="L1743" t="s">
        <v>3757</v>
      </c>
      <c r="N1743" t="s">
        <v>3758</v>
      </c>
      <c r="O1743" t="s">
        <v>1272</v>
      </c>
    </row>
    <row r="1744" spans="1:15" ht="12.75">
      <c r="A1744">
        <v>22775857</v>
      </c>
      <c r="B1744" t="s">
        <v>1236</v>
      </c>
      <c r="C1744" t="s">
        <v>2061</v>
      </c>
      <c r="H1744">
        <v>1798</v>
      </c>
      <c r="I1744">
        <v>9</v>
      </c>
      <c r="J1744">
        <v>6</v>
      </c>
      <c r="K1744">
        <v>1881</v>
      </c>
      <c r="L1744" t="s">
        <v>3759</v>
      </c>
      <c r="N1744" t="s">
        <v>3760</v>
      </c>
      <c r="O1744" t="s">
        <v>1282</v>
      </c>
    </row>
    <row r="1745" spans="1:15" ht="12.75">
      <c r="A1745">
        <v>22775858</v>
      </c>
      <c r="B1745" t="s">
        <v>1236</v>
      </c>
      <c r="C1745" t="s">
        <v>4254</v>
      </c>
      <c r="F1745">
        <v>6</v>
      </c>
      <c r="G1745">
        <v>23</v>
      </c>
      <c r="H1745">
        <v>1816</v>
      </c>
      <c r="I1745">
        <v>3</v>
      </c>
      <c r="J1745">
        <v>14</v>
      </c>
      <c r="K1745">
        <v>1888</v>
      </c>
      <c r="L1745" t="s">
        <v>3761</v>
      </c>
      <c r="N1745" t="s">
        <v>3762</v>
      </c>
      <c r="O1745" t="s">
        <v>1282</v>
      </c>
    </row>
    <row r="1746" spans="1:15" ht="12.75">
      <c r="A1746">
        <v>22775852</v>
      </c>
      <c r="B1746" t="s">
        <v>1236</v>
      </c>
      <c r="C1746" t="s">
        <v>2064</v>
      </c>
      <c r="H1746">
        <v>1838</v>
      </c>
      <c r="K1746">
        <v>1868</v>
      </c>
      <c r="L1746" t="s">
        <v>3763</v>
      </c>
      <c r="N1746" t="s">
        <v>1339</v>
      </c>
      <c r="O1746" t="s">
        <v>1282</v>
      </c>
    </row>
    <row r="1747" spans="1:15" ht="12.75">
      <c r="A1747">
        <v>22775855</v>
      </c>
      <c r="B1747" t="s">
        <v>1236</v>
      </c>
      <c r="C1747" t="s">
        <v>2852</v>
      </c>
      <c r="H1747">
        <v>1865</v>
      </c>
      <c r="I1747">
        <v>2</v>
      </c>
      <c r="J1747">
        <v>12</v>
      </c>
      <c r="K1747">
        <v>1952</v>
      </c>
      <c r="L1747" t="s">
        <v>3764</v>
      </c>
      <c r="N1747" t="s">
        <v>3765</v>
      </c>
      <c r="O1747" t="s">
        <v>1272</v>
      </c>
    </row>
    <row r="1748" spans="1:15" ht="12.75">
      <c r="A1748">
        <v>22775861</v>
      </c>
      <c r="B1748" t="s">
        <v>4486</v>
      </c>
      <c r="C1748" t="s">
        <v>1917</v>
      </c>
      <c r="I1748">
        <v>3</v>
      </c>
      <c r="J1748">
        <v>25</v>
      </c>
      <c r="K1748">
        <v>1885</v>
      </c>
      <c r="L1748" t="s">
        <v>3766</v>
      </c>
      <c r="N1748" t="s">
        <v>3767</v>
      </c>
      <c r="O1748" t="s">
        <v>1272</v>
      </c>
    </row>
    <row r="1749" spans="1:15" ht="12.75">
      <c r="A1749">
        <v>22775862</v>
      </c>
      <c r="B1749" t="s">
        <v>3768</v>
      </c>
      <c r="C1749" t="s">
        <v>1542</v>
      </c>
      <c r="I1749">
        <v>11</v>
      </c>
      <c r="J1749">
        <v>20</v>
      </c>
      <c r="K1749">
        <v>1875</v>
      </c>
      <c r="L1749" t="s">
        <v>3769</v>
      </c>
      <c r="N1749" t="s">
        <v>2955</v>
      </c>
      <c r="O1749" t="s">
        <v>1272</v>
      </c>
    </row>
    <row r="1750" spans="1:15" ht="12.75">
      <c r="A1750">
        <v>29355770</v>
      </c>
      <c r="B1750" t="s">
        <v>3768</v>
      </c>
      <c r="C1750" t="s">
        <v>2700</v>
      </c>
      <c r="I1750">
        <v>5</v>
      </c>
      <c r="J1750">
        <v>3</v>
      </c>
      <c r="K1750">
        <v>1865</v>
      </c>
      <c r="N1750" t="s">
        <v>3770</v>
      </c>
      <c r="O1750" t="s">
        <v>1282</v>
      </c>
    </row>
    <row r="1751" spans="1:15" ht="12.75">
      <c r="A1751">
        <v>23151986</v>
      </c>
      <c r="B1751" t="s">
        <v>3771</v>
      </c>
      <c r="C1751" t="s">
        <v>2086</v>
      </c>
      <c r="I1751">
        <v>6</v>
      </c>
      <c r="J1751">
        <v>26</v>
      </c>
      <c r="K1751">
        <v>1954</v>
      </c>
      <c r="L1751" t="s">
        <v>3772</v>
      </c>
      <c r="N1751" t="s">
        <v>3773</v>
      </c>
      <c r="O1751" t="s">
        <v>1272</v>
      </c>
    </row>
    <row r="1752" spans="1:15" ht="12.75">
      <c r="A1752">
        <v>22775864</v>
      </c>
      <c r="B1752" t="s">
        <v>3774</v>
      </c>
      <c r="C1752" t="s">
        <v>3775</v>
      </c>
      <c r="I1752">
        <v>3</v>
      </c>
      <c r="J1752">
        <v>16</v>
      </c>
      <c r="K1752">
        <v>1881</v>
      </c>
      <c r="L1752" t="s">
        <v>3776</v>
      </c>
      <c r="N1752" t="s">
        <v>3777</v>
      </c>
      <c r="O1752" t="s">
        <v>1272</v>
      </c>
    </row>
    <row r="1753" spans="1:15" ht="12.75">
      <c r="A1753">
        <v>22775865</v>
      </c>
      <c r="B1753" t="s">
        <v>4657</v>
      </c>
      <c r="C1753" t="s">
        <v>1252</v>
      </c>
      <c r="E1753" t="s">
        <v>3778</v>
      </c>
      <c r="I1753">
        <v>12</v>
      </c>
      <c r="J1753">
        <v>16</v>
      </c>
      <c r="K1753">
        <v>1903</v>
      </c>
      <c r="L1753" t="s">
        <v>3779</v>
      </c>
      <c r="N1753" t="s">
        <v>3780</v>
      </c>
      <c r="O1753" t="s">
        <v>1282</v>
      </c>
    </row>
    <row r="1754" spans="1:15" ht="12.75">
      <c r="A1754">
        <v>22775866</v>
      </c>
      <c r="B1754" t="s">
        <v>4657</v>
      </c>
      <c r="C1754" t="s">
        <v>3781</v>
      </c>
      <c r="D1754" t="s">
        <v>294</v>
      </c>
      <c r="F1754">
        <v>6</v>
      </c>
      <c r="G1754">
        <v>18</v>
      </c>
      <c r="H1754">
        <v>1908</v>
      </c>
      <c r="I1754">
        <v>8</v>
      </c>
      <c r="J1754">
        <v>4</v>
      </c>
      <c r="K1754">
        <v>1909</v>
      </c>
      <c r="L1754" t="s">
        <v>3782</v>
      </c>
      <c r="N1754" t="s">
        <v>3783</v>
      </c>
      <c r="O1754" t="s">
        <v>1272</v>
      </c>
    </row>
    <row r="1755" spans="1:15" ht="12.75">
      <c r="A1755">
        <v>29681027</v>
      </c>
      <c r="B1755" t="s">
        <v>1786</v>
      </c>
      <c r="C1755" t="s">
        <v>1551</v>
      </c>
      <c r="D1755" t="s">
        <v>1705</v>
      </c>
      <c r="H1755">
        <v>1916</v>
      </c>
      <c r="O1755" t="s">
        <v>1282</v>
      </c>
    </row>
    <row r="1756" spans="1:15" ht="12.75">
      <c r="A1756">
        <v>28732328</v>
      </c>
      <c r="B1756" t="s">
        <v>1786</v>
      </c>
      <c r="C1756" t="s">
        <v>3784</v>
      </c>
      <c r="D1756" t="s">
        <v>3380</v>
      </c>
      <c r="H1756">
        <v>1859</v>
      </c>
      <c r="K1756">
        <v>1877</v>
      </c>
      <c r="O1756" t="s">
        <v>1282</v>
      </c>
    </row>
    <row r="1757" spans="1:15" ht="12.75">
      <c r="A1757">
        <v>22775868</v>
      </c>
      <c r="B1757" t="s">
        <v>1786</v>
      </c>
      <c r="C1757" t="s">
        <v>1401</v>
      </c>
      <c r="I1757">
        <v>9</v>
      </c>
      <c r="J1757">
        <v>29</v>
      </c>
      <c r="K1757">
        <v>1920</v>
      </c>
      <c r="L1757" t="s">
        <v>3785</v>
      </c>
      <c r="N1757" t="s">
        <v>3786</v>
      </c>
      <c r="O1757" t="s">
        <v>1272</v>
      </c>
    </row>
    <row r="1758" spans="1:15" ht="12.75">
      <c r="A1758">
        <v>23151988</v>
      </c>
      <c r="B1758" t="s">
        <v>1786</v>
      </c>
      <c r="C1758" t="s">
        <v>1401</v>
      </c>
      <c r="I1758">
        <v>9</v>
      </c>
      <c r="J1758">
        <v>29</v>
      </c>
      <c r="K1758">
        <v>1920</v>
      </c>
      <c r="L1758" t="s">
        <v>3787</v>
      </c>
      <c r="N1758" t="s">
        <v>3788</v>
      </c>
      <c r="O1758" t="s">
        <v>1272</v>
      </c>
    </row>
    <row r="1759" spans="1:15" ht="12.75">
      <c r="A1759">
        <v>23151989</v>
      </c>
      <c r="B1759" t="s">
        <v>1786</v>
      </c>
      <c r="C1759" t="s">
        <v>1401</v>
      </c>
      <c r="I1759">
        <v>5</v>
      </c>
      <c r="J1759">
        <v>20</v>
      </c>
      <c r="K1759">
        <v>1928</v>
      </c>
      <c r="L1759" t="s">
        <v>3789</v>
      </c>
      <c r="N1759" t="s">
        <v>4714</v>
      </c>
      <c r="O1759" t="s">
        <v>1272</v>
      </c>
    </row>
    <row r="1760" spans="1:15" ht="12.75">
      <c r="A1760">
        <v>23151990</v>
      </c>
      <c r="B1760" t="s">
        <v>1786</v>
      </c>
      <c r="C1760" t="s">
        <v>3790</v>
      </c>
      <c r="H1760">
        <v>1926</v>
      </c>
      <c r="I1760">
        <v>1</v>
      </c>
      <c r="J1760">
        <v>16</v>
      </c>
      <c r="K1760">
        <v>1995</v>
      </c>
      <c r="L1760" t="s">
        <v>3791</v>
      </c>
      <c r="N1760" t="s">
        <v>3792</v>
      </c>
      <c r="O1760" t="s">
        <v>1282</v>
      </c>
    </row>
    <row r="1761" spans="1:15" ht="12.75">
      <c r="A1761">
        <v>23098806</v>
      </c>
      <c r="B1761" t="s">
        <v>1786</v>
      </c>
      <c r="C1761" t="s">
        <v>1407</v>
      </c>
      <c r="D1761" t="s">
        <v>1479</v>
      </c>
      <c r="F1761">
        <v>12</v>
      </c>
      <c r="G1761">
        <v>30</v>
      </c>
      <c r="H1761">
        <v>1854</v>
      </c>
      <c r="I1761">
        <v>1</v>
      </c>
      <c r="J1761">
        <v>10</v>
      </c>
      <c r="K1761">
        <v>1924</v>
      </c>
      <c r="O1761" t="s">
        <v>1282</v>
      </c>
    </row>
    <row r="1762" spans="1:15" ht="12.75">
      <c r="A1762">
        <v>22775871</v>
      </c>
      <c r="B1762" t="s">
        <v>1786</v>
      </c>
      <c r="C1762" t="s">
        <v>3793</v>
      </c>
      <c r="H1762">
        <v>1909</v>
      </c>
      <c r="I1762">
        <v>1</v>
      </c>
      <c r="J1762">
        <v>19</v>
      </c>
      <c r="K1762">
        <v>1981</v>
      </c>
      <c r="L1762" t="s">
        <v>3794</v>
      </c>
      <c r="N1762" t="s">
        <v>3795</v>
      </c>
      <c r="O1762" t="s">
        <v>1282</v>
      </c>
    </row>
    <row r="1763" spans="1:15" ht="12.75">
      <c r="A1763">
        <v>23151991</v>
      </c>
      <c r="B1763" t="s">
        <v>1786</v>
      </c>
      <c r="C1763" t="s">
        <v>1419</v>
      </c>
      <c r="E1763" t="s">
        <v>3796</v>
      </c>
      <c r="F1763">
        <v>3</v>
      </c>
      <c r="G1763">
        <v>1</v>
      </c>
      <c r="H1763">
        <v>1829</v>
      </c>
      <c r="I1763">
        <v>2</v>
      </c>
      <c r="J1763">
        <v>3</v>
      </c>
      <c r="K1763">
        <v>1909</v>
      </c>
      <c r="L1763" t="s">
        <v>3797</v>
      </c>
      <c r="N1763" t="s">
        <v>3798</v>
      </c>
      <c r="O1763" t="s">
        <v>1282</v>
      </c>
    </row>
    <row r="1764" spans="1:15" ht="12.75">
      <c r="A1764">
        <v>22775870</v>
      </c>
      <c r="B1764" t="s">
        <v>1786</v>
      </c>
      <c r="C1764" t="s">
        <v>3799</v>
      </c>
      <c r="H1764">
        <v>1888</v>
      </c>
      <c r="I1764">
        <v>10</v>
      </c>
      <c r="J1764">
        <v>19</v>
      </c>
      <c r="K1764">
        <v>1962</v>
      </c>
      <c r="L1764" t="s">
        <v>3785</v>
      </c>
      <c r="N1764" t="s">
        <v>3800</v>
      </c>
      <c r="O1764" t="s">
        <v>1282</v>
      </c>
    </row>
    <row r="1765" spans="1:15" ht="12.75">
      <c r="A1765">
        <v>23151987</v>
      </c>
      <c r="B1765" t="s">
        <v>1786</v>
      </c>
      <c r="C1765" t="s">
        <v>1632</v>
      </c>
      <c r="D1765" t="s">
        <v>1807</v>
      </c>
      <c r="I1765">
        <v>3</v>
      </c>
      <c r="J1765">
        <v>16</v>
      </c>
      <c r="K1765">
        <v>1881</v>
      </c>
      <c r="L1765" t="s">
        <v>3801</v>
      </c>
      <c r="N1765" t="s">
        <v>3802</v>
      </c>
      <c r="O1765" t="s">
        <v>1282</v>
      </c>
    </row>
    <row r="1766" spans="1:15" ht="12.75">
      <c r="A1766">
        <v>23151992</v>
      </c>
      <c r="B1766" t="s">
        <v>1786</v>
      </c>
      <c r="C1766" t="s">
        <v>3803</v>
      </c>
      <c r="H1766">
        <v>1883</v>
      </c>
      <c r="I1766">
        <v>6</v>
      </c>
      <c r="J1766">
        <v>12</v>
      </c>
      <c r="K1766">
        <v>1965</v>
      </c>
      <c r="L1766" t="s">
        <v>3804</v>
      </c>
      <c r="N1766" t="s">
        <v>3805</v>
      </c>
      <c r="O1766" t="s">
        <v>1282</v>
      </c>
    </row>
    <row r="1767" spans="1:15" ht="12.75">
      <c r="A1767">
        <v>22775872</v>
      </c>
      <c r="B1767" t="s">
        <v>1786</v>
      </c>
      <c r="C1767" t="s">
        <v>3806</v>
      </c>
      <c r="F1767">
        <v>11</v>
      </c>
      <c r="G1767">
        <v>10</v>
      </c>
      <c r="H1767">
        <v>1856</v>
      </c>
      <c r="I1767">
        <v>5</v>
      </c>
      <c r="J1767">
        <v>22</v>
      </c>
      <c r="K1767">
        <v>1932</v>
      </c>
      <c r="L1767" t="s">
        <v>3807</v>
      </c>
      <c r="N1767" t="s">
        <v>3808</v>
      </c>
      <c r="O1767" t="s">
        <v>1282</v>
      </c>
    </row>
    <row r="1768" spans="1:15" ht="12.75">
      <c r="A1768">
        <v>23151993</v>
      </c>
      <c r="B1768" t="s">
        <v>1786</v>
      </c>
      <c r="C1768" t="s">
        <v>127</v>
      </c>
      <c r="D1768" t="s">
        <v>3809</v>
      </c>
      <c r="H1768">
        <v>1885</v>
      </c>
      <c r="I1768">
        <v>10</v>
      </c>
      <c r="J1768">
        <v>10</v>
      </c>
      <c r="K1768">
        <v>1969</v>
      </c>
      <c r="L1768" t="s">
        <v>3810</v>
      </c>
      <c r="N1768" t="s">
        <v>3811</v>
      </c>
      <c r="O1768" t="s">
        <v>1282</v>
      </c>
    </row>
    <row r="1769" spans="1:15" ht="12.75">
      <c r="A1769">
        <v>23151994</v>
      </c>
      <c r="B1769" t="s">
        <v>1786</v>
      </c>
      <c r="C1769" t="s">
        <v>1580</v>
      </c>
      <c r="H1769">
        <v>1908</v>
      </c>
      <c r="I1769">
        <v>8</v>
      </c>
      <c r="J1769">
        <v>24</v>
      </c>
      <c r="K1769">
        <v>1954</v>
      </c>
      <c r="L1769" t="s">
        <v>3812</v>
      </c>
      <c r="N1769" t="s">
        <v>3813</v>
      </c>
      <c r="O1769" t="s">
        <v>1282</v>
      </c>
    </row>
    <row r="1770" spans="1:15" ht="12.75">
      <c r="A1770">
        <v>23080508</v>
      </c>
      <c r="B1770" t="s">
        <v>1786</v>
      </c>
      <c r="C1770" t="s">
        <v>2883</v>
      </c>
      <c r="D1770" t="s">
        <v>1570</v>
      </c>
      <c r="E1770" t="s">
        <v>3814</v>
      </c>
      <c r="F1770">
        <v>8</v>
      </c>
      <c r="G1770">
        <v>19</v>
      </c>
      <c r="H1770">
        <v>1856</v>
      </c>
      <c r="I1770">
        <v>2</v>
      </c>
      <c r="J1770">
        <v>4</v>
      </c>
      <c r="K1770">
        <v>1943</v>
      </c>
      <c r="O1770" t="s">
        <v>1282</v>
      </c>
    </row>
    <row r="1771" spans="1:15" ht="12.75">
      <c r="A1771">
        <v>23151995</v>
      </c>
      <c r="B1771" t="s">
        <v>1786</v>
      </c>
      <c r="C1771" t="s">
        <v>210</v>
      </c>
      <c r="H1771">
        <v>1873</v>
      </c>
      <c r="I1771">
        <v>2</v>
      </c>
      <c r="J1771">
        <v>1</v>
      </c>
      <c r="K1771">
        <v>1877</v>
      </c>
      <c r="L1771" t="s">
        <v>3815</v>
      </c>
      <c r="N1771" t="s">
        <v>3816</v>
      </c>
      <c r="O1771" t="s">
        <v>1282</v>
      </c>
    </row>
    <row r="1772" spans="1:15" ht="12.75">
      <c r="A1772">
        <v>23151996</v>
      </c>
      <c r="B1772" t="s">
        <v>1786</v>
      </c>
      <c r="C1772" t="s">
        <v>3817</v>
      </c>
      <c r="D1772" t="s">
        <v>3818</v>
      </c>
      <c r="F1772">
        <v>1</v>
      </c>
      <c r="G1772">
        <v>18</v>
      </c>
      <c r="H1772">
        <v>1880</v>
      </c>
      <c r="I1772">
        <v>7</v>
      </c>
      <c r="J1772">
        <v>23</v>
      </c>
      <c r="K1772">
        <v>1943</v>
      </c>
      <c r="L1772" t="s">
        <v>3819</v>
      </c>
      <c r="N1772" t="s">
        <v>3820</v>
      </c>
      <c r="O1772" t="s">
        <v>1272</v>
      </c>
    </row>
    <row r="1773" spans="1:15" ht="12.75">
      <c r="A1773">
        <v>23151997</v>
      </c>
      <c r="B1773" t="s">
        <v>1786</v>
      </c>
      <c r="C1773" t="s">
        <v>2006</v>
      </c>
      <c r="D1773" t="s">
        <v>1419</v>
      </c>
      <c r="E1773" t="s">
        <v>3821</v>
      </c>
      <c r="I1773">
        <v>1</v>
      </c>
      <c r="J1773">
        <v>20</v>
      </c>
      <c r="K1773">
        <v>1954</v>
      </c>
      <c r="L1773" t="s">
        <v>3822</v>
      </c>
      <c r="N1773" t="s">
        <v>3823</v>
      </c>
      <c r="O1773" t="s">
        <v>1282</v>
      </c>
    </row>
    <row r="1774" spans="1:15" ht="12.75">
      <c r="A1774">
        <v>22775869</v>
      </c>
      <c r="B1774" t="s">
        <v>1786</v>
      </c>
      <c r="C1774" t="s">
        <v>35</v>
      </c>
      <c r="H1774">
        <v>1888</v>
      </c>
      <c r="I1774">
        <v>7</v>
      </c>
      <c r="J1774">
        <v>23</v>
      </c>
      <c r="K1774">
        <v>1965</v>
      </c>
      <c r="L1774" t="s">
        <v>3824</v>
      </c>
      <c r="N1774" t="s">
        <v>3825</v>
      </c>
      <c r="O1774" t="s">
        <v>1282</v>
      </c>
    </row>
    <row r="1775" spans="1:15" ht="12.75">
      <c r="A1775">
        <v>23151998</v>
      </c>
      <c r="B1775" t="s">
        <v>1786</v>
      </c>
      <c r="C1775" t="s">
        <v>3826</v>
      </c>
      <c r="I1775">
        <v>3</v>
      </c>
      <c r="J1775">
        <v>20</v>
      </c>
      <c r="K1775">
        <v>1877</v>
      </c>
      <c r="L1775" t="s">
        <v>3827</v>
      </c>
      <c r="N1775" t="s">
        <v>3828</v>
      </c>
      <c r="O1775" t="s">
        <v>1282</v>
      </c>
    </row>
    <row r="1776" spans="1:15" ht="12.75">
      <c r="A1776">
        <v>22775873</v>
      </c>
      <c r="B1776" t="s">
        <v>3829</v>
      </c>
      <c r="C1776" t="s">
        <v>3830</v>
      </c>
      <c r="I1776">
        <v>2</v>
      </c>
      <c r="J1776">
        <v>9</v>
      </c>
      <c r="K1776">
        <v>1906</v>
      </c>
      <c r="L1776" t="s">
        <v>3831</v>
      </c>
      <c r="N1776" t="s">
        <v>3832</v>
      </c>
      <c r="O1776" t="s">
        <v>1272</v>
      </c>
    </row>
    <row r="1777" spans="1:15" ht="12.75">
      <c r="A1777">
        <v>22775874</v>
      </c>
      <c r="B1777" t="s">
        <v>3833</v>
      </c>
      <c r="C1777" t="s">
        <v>3834</v>
      </c>
      <c r="L1777" t="s">
        <v>3835</v>
      </c>
      <c r="N1777" t="s">
        <v>1339</v>
      </c>
      <c r="O1777" t="s">
        <v>1272</v>
      </c>
    </row>
    <row r="1778" spans="1:15" ht="12.75">
      <c r="A1778">
        <v>22775878</v>
      </c>
      <c r="B1778" t="s">
        <v>3749</v>
      </c>
      <c r="C1778" t="s">
        <v>997</v>
      </c>
      <c r="E1778" t="s">
        <v>1590</v>
      </c>
      <c r="F1778">
        <v>1</v>
      </c>
      <c r="G1778">
        <v>13</v>
      </c>
      <c r="H1778">
        <v>1873</v>
      </c>
      <c r="I1778">
        <v>7</v>
      </c>
      <c r="J1778">
        <v>10</v>
      </c>
      <c r="K1778">
        <v>1942</v>
      </c>
      <c r="L1778" t="s">
        <v>3836</v>
      </c>
      <c r="N1778" t="s">
        <v>3837</v>
      </c>
      <c r="O1778" t="s">
        <v>1282</v>
      </c>
    </row>
    <row r="1779" spans="1:15" ht="12.75">
      <c r="A1779">
        <v>22775875</v>
      </c>
      <c r="B1779" t="s">
        <v>3749</v>
      </c>
      <c r="C1779" t="s">
        <v>3838</v>
      </c>
      <c r="I1779">
        <v>7</v>
      </c>
      <c r="J1779">
        <v>1</v>
      </c>
      <c r="K1779">
        <v>1880</v>
      </c>
      <c r="L1779" t="s">
        <v>3839</v>
      </c>
      <c r="N1779" t="s">
        <v>3840</v>
      </c>
      <c r="O1779" t="s">
        <v>1282</v>
      </c>
    </row>
    <row r="1780" spans="1:15" ht="12.75">
      <c r="A1780">
        <v>22775877</v>
      </c>
      <c r="B1780" t="s">
        <v>3749</v>
      </c>
      <c r="C1780" t="s">
        <v>3841</v>
      </c>
      <c r="F1780">
        <v>8</v>
      </c>
      <c r="G1780">
        <v>18</v>
      </c>
      <c r="H1780">
        <v>1871</v>
      </c>
      <c r="I1780">
        <v>9</v>
      </c>
      <c r="J1780">
        <v>13</v>
      </c>
      <c r="K1780">
        <v>1955</v>
      </c>
      <c r="L1780" t="s">
        <v>3842</v>
      </c>
      <c r="N1780" t="s">
        <v>3843</v>
      </c>
      <c r="O1780" t="s">
        <v>1282</v>
      </c>
    </row>
    <row r="1781" spans="1:15" ht="12.75">
      <c r="A1781">
        <v>22775882</v>
      </c>
      <c r="B1781" t="s">
        <v>764</v>
      </c>
      <c r="C1781" t="s">
        <v>3844</v>
      </c>
      <c r="E1781" t="s">
        <v>108</v>
      </c>
      <c r="F1781">
        <v>6</v>
      </c>
      <c r="G1781">
        <v>30</v>
      </c>
      <c r="H1781">
        <v>1840</v>
      </c>
      <c r="I1781">
        <v>8</v>
      </c>
      <c r="J1781">
        <v>26</v>
      </c>
      <c r="K1781">
        <v>1918</v>
      </c>
      <c r="L1781" t="s">
        <v>3845</v>
      </c>
      <c r="N1781" t="s">
        <v>3846</v>
      </c>
      <c r="O1781" t="s">
        <v>1282</v>
      </c>
    </row>
    <row r="1782" spans="1:15" ht="12.75">
      <c r="A1782">
        <v>22775881</v>
      </c>
      <c r="B1782" t="s">
        <v>764</v>
      </c>
      <c r="C1782" t="s">
        <v>1279</v>
      </c>
      <c r="D1782" t="s">
        <v>1289</v>
      </c>
      <c r="H1782">
        <v>1875</v>
      </c>
      <c r="I1782">
        <v>8</v>
      </c>
      <c r="J1782">
        <v>30</v>
      </c>
      <c r="K1782">
        <v>1943</v>
      </c>
      <c r="L1782" t="s">
        <v>3847</v>
      </c>
      <c r="N1782" t="s">
        <v>3848</v>
      </c>
      <c r="O1782" t="s">
        <v>1282</v>
      </c>
    </row>
    <row r="1783" spans="1:15" ht="12.75">
      <c r="A1783">
        <v>22775880</v>
      </c>
      <c r="B1783" t="s">
        <v>764</v>
      </c>
      <c r="C1783" t="s">
        <v>13</v>
      </c>
      <c r="I1783">
        <v>6</v>
      </c>
      <c r="J1783">
        <v>22</v>
      </c>
      <c r="K1783">
        <v>1872</v>
      </c>
      <c r="L1783" t="s">
        <v>3849</v>
      </c>
      <c r="N1783" t="e">
        <f>--died at DOUGLAS</f>
        <v>#NAME?</v>
      </c>
      <c r="O1783" t="s">
        <v>1272</v>
      </c>
    </row>
    <row r="1784" spans="1:15" ht="12.75">
      <c r="A1784">
        <v>22775879</v>
      </c>
      <c r="B1784" t="s">
        <v>764</v>
      </c>
      <c r="C1784" t="s">
        <v>1545</v>
      </c>
      <c r="F1784">
        <v>3</v>
      </c>
      <c r="G1784">
        <v>2</v>
      </c>
      <c r="H1784">
        <v>1835</v>
      </c>
      <c r="I1784">
        <v>10</v>
      </c>
      <c r="J1784">
        <v>28</v>
      </c>
      <c r="K1784">
        <v>1922</v>
      </c>
      <c r="L1784" t="s">
        <v>3850</v>
      </c>
      <c r="M1784" t="s">
        <v>3851</v>
      </c>
      <c r="N1784" t="s">
        <v>3852</v>
      </c>
      <c r="O1784" t="s">
        <v>1272</v>
      </c>
    </row>
    <row r="1785" spans="1:15" ht="12.75">
      <c r="A1785">
        <v>29675832</v>
      </c>
      <c r="B1785" t="s">
        <v>3853</v>
      </c>
      <c r="C1785" t="s">
        <v>1806</v>
      </c>
      <c r="D1785" t="s">
        <v>4318</v>
      </c>
      <c r="F1785">
        <v>1</v>
      </c>
      <c r="G1785">
        <v>9</v>
      </c>
      <c r="H1785">
        <v>1913</v>
      </c>
      <c r="I1785">
        <v>3</v>
      </c>
      <c r="J1785">
        <v>10</v>
      </c>
      <c r="K1785">
        <v>1984</v>
      </c>
      <c r="O1785" t="s">
        <v>1282</v>
      </c>
    </row>
    <row r="1786" spans="1:15" ht="12.75">
      <c r="A1786">
        <v>22775883</v>
      </c>
      <c r="B1786" t="s">
        <v>3854</v>
      </c>
      <c r="C1786" t="s">
        <v>1332</v>
      </c>
      <c r="D1786" t="s">
        <v>375</v>
      </c>
      <c r="H1786">
        <v>1889</v>
      </c>
      <c r="I1786">
        <v>10</v>
      </c>
      <c r="J1786">
        <v>23</v>
      </c>
      <c r="K1786">
        <v>1934</v>
      </c>
      <c r="L1786" t="s">
        <v>3855</v>
      </c>
      <c r="N1786" t="s">
        <v>3856</v>
      </c>
      <c r="O1786" t="s">
        <v>1282</v>
      </c>
    </row>
    <row r="1787" spans="1:15" ht="12.75">
      <c r="A1787">
        <v>22775895</v>
      </c>
      <c r="B1787" t="s">
        <v>3857</v>
      </c>
      <c r="C1787" t="s">
        <v>190</v>
      </c>
      <c r="D1787" t="s">
        <v>386</v>
      </c>
      <c r="E1787" t="s">
        <v>3858</v>
      </c>
      <c r="F1787">
        <v>7</v>
      </c>
      <c r="G1787">
        <v>3</v>
      </c>
      <c r="H1787">
        <v>1864</v>
      </c>
      <c r="I1787">
        <v>1</v>
      </c>
      <c r="J1787">
        <v>7</v>
      </c>
      <c r="K1787">
        <v>1947</v>
      </c>
      <c r="L1787" t="s">
        <v>3859</v>
      </c>
      <c r="N1787" t="s">
        <v>3860</v>
      </c>
      <c r="O1787" t="s">
        <v>1282</v>
      </c>
    </row>
    <row r="1788" spans="1:15" ht="12.75">
      <c r="A1788">
        <v>22775888</v>
      </c>
      <c r="B1788" t="s">
        <v>3857</v>
      </c>
      <c r="C1788" t="s">
        <v>3861</v>
      </c>
      <c r="I1788">
        <v>10</v>
      </c>
      <c r="J1788">
        <v>1</v>
      </c>
      <c r="K1788">
        <v>1899</v>
      </c>
      <c r="L1788" t="s">
        <v>3862</v>
      </c>
      <c r="N1788" t="s">
        <v>3863</v>
      </c>
      <c r="O1788" t="s">
        <v>1282</v>
      </c>
    </row>
    <row r="1789" spans="1:15" ht="12.75">
      <c r="A1789">
        <v>22775898</v>
      </c>
      <c r="B1789" t="s">
        <v>3857</v>
      </c>
      <c r="C1789" t="s">
        <v>3864</v>
      </c>
      <c r="F1789">
        <v>12</v>
      </c>
      <c r="G1789">
        <v>19</v>
      </c>
      <c r="H1789">
        <v>1857</v>
      </c>
      <c r="I1789">
        <v>6</v>
      </c>
      <c r="J1789">
        <v>22</v>
      </c>
      <c r="K1789">
        <v>1929</v>
      </c>
      <c r="L1789" t="s">
        <v>3865</v>
      </c>
      <c r="N1789" t="s">
        <v>3866</v>
      </c>
      <c r="O1789" t="s">
        <v>1282</v>
      </c>
    </row>
    <row r="1790" spans="1:15" ht="12.75">
      <c r="A1790">
        <v>22775896</v>
      </c>
      <c r="B1790" t="s">
        <v>3857</v>
      </c>
      <c r="C1790" t="s">
        <v>2397</v>
      </c>
      <c r="D1790" t="s">
        <v>3867</v>
      </c>
      <c r="F1790">
        <v>5</v>
      </c>
      <c r="G1790">
        <v>3</v>
      </c>
      <c r="H1790">
        <v>1824</v>
      </c>
      <c r="I1790">
        <v>3</v>
      </c>
      <c r="J1790">
        <v>6</v>
      </c>
      <c r="K1790">
        <v>1906</v>
      </c>
      <c r="L1790" t="s">
        <v>3868</v>
      </c>
      <c r="N1790" t="s">
        <v>3869</v>
      </c>
      <c r="O1790" t="s">
        <v>1282</v>
      </c>
    </row>
    <row r="1791" spans="1:15" ht="12.75">
      <c r="A1791">
        <v>23959934</v>
      </c>
      <c r="B1791" t="s">
        <v>3857</v>
      </c>
      <c r="C1791" t="s">
        <v>1446</v>
      </c>
      <c r="F1791">
        <v>5</v>
      </c>
      <c r="G1791">
        <v>4</v>
      </c>
      <c r="H1791">
        <v>1930</v>
      </c>
      <c r="I1791">
        <v>6</v>
      </c>
      <c r="J1791">
        <v>5</v>
      </c>
      <c r="K1791">
        <v>2007</v>
      </c>
      <c r="O1791" t="s">
        <v>1282</v>
      </c>
    </row>
    <row r="1792" spans="1:15" ht="12.75">
      <c r="A1792">
        <v>22775897</v>
      </c>
      <c r="B1792" t="s">
        <v>3857</v>
      </c>
      <c r="C1792" t="s">
        <v>3870</v>
      </c>
      <c r="F1792">
        <v>6</v>
      </c>
      <c r="G1792">
        <v>13</v>
      </c>
      <c r="H1792">
        <v>1826</v>
      </c>
      <c r="I1792">
        <v>1</v>
      </c>
      <c r="J1792">
        <v>26</v>
      </c>
      <c r="K1792">
        <v>1904</v>
      </c>
      <c r="L1792" t="s">
        <v>3871</v>
      </c>
      <c r="N1792" t="s">
        <v>3872</v>
      </c>
      <c r="O1792" t="s">
        <v>1282</v>
      </c>
    </row>
    <row r="1793" spans="1:15" ht="12.75">
      <c r="A1793">
        <v>22775893</v>
      </c>
      <c r="B1793" t="s">
        <v>3857</v>
      </c>
      <c r="C1793" t="s">
        <v>280</v>
      </c>
      <c r="H1793">
        <v>1867</v>
      </c>
      <c r="I1793">
        <v>7</v>
      </c>
      <c r="J1793">
        <v>11</v>
      </c>
      <c r="K1793">
        <v>1931</v>
      </c>
      <c r="L1793" t="s">
        <v>3873</v>
      </c>
      <c r="N1793" t="s">
        <v>3874</v>
      </c>
      <c r="O1793" t="s">
        <v>1282</v>
      </c>
    </row>
    <row r="1794" spans="1:15" ht="12.75">
      <c r="A1794">
        <v>22775890</v>
      </c>
      <c r="B1794" t="s">
        <v>3857</v>
      </c>
      <c r="C1794" t="s">
        <v>3875</v>
      </c>
      <c r="F1794">
        <v>4</v>
      </c>
      <c r="G1794">
        <v>3</v>
      </c>
      <c r="H1794">
        <v>1827</v>
      </c>
      <c r="I1794">
        <v>2</v>
      </c>
      <c r="J1794">
        <v>6</v>
      </c>
      <c r="K1794">
        <v>1910</v>
      </c>
      <c r="L1794" t="s">
        <v>3876</v>
      </c>
      <c r="N1794" t="s">
        <v>3877</v>
      </c>
      <c r="O1794" t="s">
        <v>1282</v>
      </c>
    </row>
    <row r="1795" spans="1:15" ht="12.75">
      <c r="A1795">
        <v>22775886</v>
      </c>
      <c r="B1795" t="s">
        <v>3857</v>
      </c>
      <c r="C1795" t="s">
        <v>2030</v>
      </c>
      <c r="I1795">
        <v>9</v>
      </c>
      <c r="J1795">
        <v>12</v>
      </c>
      <c r="K1795">
        <v>1897</v>
      </c>
      <c r="L1795" t="s">
        <v>3878</v>
      </c>
      <c r="N1795" t="s">
        <v>3879</v>
      </c>
      <c r="O1795" t="s">
        <v>1282</v>
      </c>
    </row>
    <row r="1796" spans="1:15" ht="12.75">
      <c r="A1796">
        <v>22775887</v>
      </c>
      <c r="B1796" t="s">
        <v>3857</v>
      </c>
      <c r="C1796" t="s">
        <v>3880</v>
      </c>
      <c r="I1796">
        <v>8</v>
      </c>
      <c r="J1796">
        <v>20</v>
      </c>
      <c r="K1796">
        <v>1893</v>
      </c>
      <c r="L1796" t="s">
        <v>3881</v>
      </c>
      <c r="N1796" t="s">
        <v>3882</v>
      </c>
      <c r="O1796" t="s">
        <v>1282</v>
      </c>
    </row>
    <row r="1797" spans="1:15" ht="12.75">
      <c r="A1797">
        <v>22775885</v>
      </c>
      <c r="B1797" t="s">
        <v>3857</v>
      </c>
      <c r="C1797" t="s">
        <v>2482</v>
      </c>
      <c r="F1797">
        <v>6</v>
      </c>
      <c r="G1797">
        <v>26</v>
      </c>
      <c r="H1797">
        <v>1917</v>
      </c>
      <c r="I1797">
        <v>10</v>
      </c>
      <c r="J1797">
        <v>18</v>
      </c>
      <c r="K1797">
        <v>2006</v>
      </c>
      <c r="L1797" t="s">
        <v>3883</v>
      </c>
      <c r="N1797" t="s">
        <v>1339</v>
      </c>
      <c r="O1797" t="s">
        <v>1282</v>
      </c>
    </row>
    <row r="1798" spans="1:15" ht="12.75">
      <c r="A1798">
        <v>22775884</v>
      </c>
      <c r="B1798" t="s">
        <v>3857</v>
      </c>
      <c r="C1798" t="s">
        <v>1467</v>
      </c>
      <c r="D1798" t="s">
        <v>1764</v>
      </c>
      <c r="H1798">
        <v>1916</v>
      </c>
      <c r="I1798">
        <v>6</v>
      </c>
      <c r="J1798">
        <v>2</v>
      </c>
      <c r="K1798">
        <v>1992</v>
      </c>
      <c r="L1798" t="s">
        <v>3884</v>
      </c>
      <c r="N1798" t="s">
        <v>3885</v>
      </c>
      <c r="O1798" t="s">
        <v>1282</v>
      </c>
    </row>
    <row r="1799" spans="1:15" ht="12.75">
      <c r="A1799">
        <v>22775889</v>
      </c>
      <c r="B1799" t="s">
        <v>3857</v>
      </c>
      <c r="C1799" t="s">
        <v>3886</v>
      </c>
      <c r="F1799">
        <v>8</v>
      </c>
      <c r="G1799">
        <v>15</v>
      </c>
      <c r="H1799">
        <v>1964</v>
      </c>
      <c r="I1799">
        <v>11</v>
      </c>
      <c r="J1799">
        <v>3</v>
      </c>
      <c r="K1799">
        <v>1990</v>
      </c>
      <c r="L1799" t="s">
        <v>3887</v>
      </c>
      <c r="N1799" t="s">
        <v>3888</v>
      </c>
      <c r="O1799" t="s">
        <v>1282</v>
      </c>
    </row>
    <row r="1800" spans="1:15" ht="12.75">
      <c r="A1800">
        <v>22775900</v>
      </c>
      <c r="B1800" t="s">
        <v>3857</v>
      </c>
      <c r="C1800" t="s">
        <v>2101</v>
      </c>
      <c r="H1800">
        <v>1891</v>
      </c>
      <c r="I1800">
        <v>10</v>
      </c>
      <c r="J1800">
        <v>24</v>
      </c>
      <c r="K1800">
        <v>1968</v>
      </c>
      <c r="L1800" t="s">
        <v>3889</v>
      </c>
      <c r="N1800" t="s">
        <v>469</v>
      </c>
      <c r="O1800" t="s">
        <v>1282</v>
      </c>
    </row>
    <row r="1801" spans="1:15" ht="12.75">
      <c r="A1801">
        <v>22775894</v>
      </c>
      <c r="B1801" t="s">
        <v>3857</v>
      </c>
      <c r="C1801" t="s">
        <v>3890</v>
      </c>
      <c r="I1801">
        <v>5</v>
      </c>
      <c r="J1801">
        <v>5</v>
      </c>
      <c r="K1801">
        <v>1893</v>
      </c>
      <c r="L1801" t="s">
        <v>3891</v>
      </c>
      <c r="N1801" t="s">
        <v>3892</v>
      </c>
      <c r="O1801" t="s">
        <v>1272</v>
      </c>
    </row>
    <row r="1802" spans="1:15" ht="12.75">
      <c r="A1802">
        <v>22775899</v>
      </c>
      <c r="B1802" t="s">
        <v>3857</v>
      </c>
      <c r="C1802" t="s">
        <v>3893</v>
      </c>
      <c r="H1802">
        <v>1885</v>
      </c>
      <c r="I1802">
        <v>11</v>
      </c>
      <c r="J1802">
        <v>16</v>
      </c>
      <c r="K1802">
        <v>1960</v>
      </c>
      <c r="L1802" t="s">
        <v>3894</v>
      </c>
      <c r="N1802" t="s">
        <v>3895</v>
      </c>
      <c r="O1802" t="s">
        <v>1282</v>
      </c>
    </row>
    <row r="1803" spans="1:15" ht="12.75">
      <c r="A1803">
        <v>22775902</v>
      </c>
      <c r="B1803" t="s">
        <v>3896</v>
      </c>
      <c r="C1803" t="s">
        <v>1555</v>
      </c>
      <c r="D1803" t="s">
        <v>1545</v>
      </c>
      <c r="F1803">
        <v>11</v>
      </c>
      <c r="G1803">
        <v>19</v>
      </c>
      <c r="H1803">
        <v>1877</v>
      </c>
      <c r="I1803">
        <v>3</v>
      </c>
      <c r="J1803">
        <v>13</v>
      </c>
      <c r="K1803">
        <v>1946</v>
      </c>
      <c r="L1803" t="s">
        <v>3897</v>
      </c>
      <c r="N1803" t="s">
        <v>163</v>
      </c>
      <c r="O1803" t="s">
        <v>1282</v>
      </c>
    </row>
    <row r="1804" spans="1:15" ht="12.75">
      <c r="A1804">
        <v>22775905</v>
      </c>
      <c r="B1804" t="s">
        <v>3896</v>
      </c>
      <c r="C1804" t="s">
        <v>1407</v>
      </c>
      <c r="F1804">
        <v>8</v>
      </c>
      <c r="G1804">
        <v>3</v>
      </c>
      <c r="H1804">
        <v>1885</v>
      </c>
      <c r="I1804">
        <v>3</v>
      </c>
      <c r="J1804">
        <v>18</v>
      </c>
      <c r="K1804">
        <v>1957</v>
      </c>
      <c r="L1804" t="s">
        <v>3898</v>
      </c>
      <c r="N1804" t="s">
        <v>3899</v>
      </c>
      <c r="O1804" t="s">
        <v>1282</v>
      </c>
    </row>
    <row r="1805" spans="1:15" ht="12.75">
      <c r="A1805">
        <v>22775903</v>
      </c>
      <c r="B1805" t="s">
        <v>3896</v>
      </c>
      <c r="C1805" t="s">
        <v>3861</v>
      </c>
      <c r="E1805" t="s">
        <v>924</v>
      </c>
      <c r="F1805">
        <v>11</v>
      </c>
      <c r="G1805">
        <v>5</v>
      </c>
      <c r="H1805">
        <v>1902</v>
      </c>
      <c r="I1805">
        <v>4</v>
      </c>
      <c r="J1805">
        <v>20</v>
      </c>
      <c r="K1805">
        <v>1946</v>
      </c>
      <c r="L1805" t="s">
        <v>3900</v>
      </c>
      <c r="N1805" t="s">
        <v>3901</v>
      </c>
      <c r="O1805" t="s">
        <v>1282</v>
      </c>
    </row>
    <row r="1806" spans="1:15" ht="12.75">
      <c r="A1806">
        <v>22775901</v>
      </c>
      <c r="B1806" t="s">
        <v>3896</v>
      </c>
      <c r="C1806" t="s">
        <v>1488</v>
      </c>
      <c r="I1806">
        <v>9</v>
      </c>
      <c r="J1806">
        <v>2</v>
      </c>
      <c r="K1806">
        <v>1897</v>
      </c>
      <c r="L1806" t="s">
        <v>3902</v>
      </c>
      <c r="N1806" t="s">
        <v>3903</v>
      </c>
      <c r="O1806" t="s">
        <v>1282</v>
      </c>
    </row>
    <row r="1807" spans="1:15" ht="12.75">
      <c r="A1807">
        <v>22775904</v>
      </c>
      <c r="B1807" t="s">
        <v>3896</v>
      </c>
      <c r="C1807" t="s">
        <v>893</v>
      </c>
      <c r="F1807">
        <v>8</v>
      </c>
      <c r="G1807">
        <v>30</v>
      </c>
      <c r="H1807">
        <v>1873</v>
      </c>
      <c r="I1807">
        <v>3</v>
      </c>
      <c r="J1807">
        <v>31</v>
      </c>
      <c r="K1807">
        <v>1899</v>
      </c>
      <c r="L1807" t="s">
        <v>3904</v>
      </c>
      <c r="N1807" t="s">
        <v>3905</v>
      </c>
      <c r="O1807" t="s">
        <v>1282</v>
      </c>
    </row>
    <row r="1808" spans="1:15" ht="12.75">
      <c r="A1808">
        <v>22775906</v>
      </c>
      <c r="B1808" t="s">
        <v>4393</v>
      </c>
      <c r="C1808" t="s">
        <v>3906</v>
      </c>
      <c r="I1808">
        <v>7</v>
      </c>
      <c r="J1808">
        <v>5</v>
      </c>
      <c r="K1808">
        <v>1993</v>
      </c>
      <c r="L1808" t="s">
        <v>3907</v>
      </c>
      <c r="N1808" t="s">
        <v>3908</v>
      </c>
      <c r="O1808" t="s">
        <v>1272</v>
      </c>
    </row>
    <row r="1809" spans="1:15" ht="12.75">
      <c r="A1809">
        <v>22775907</v>
      </c>
      <c r="B1809" t="s">
        <v>3909</v>
      </c>
      <c r="C1809" t="s">
        <v>3910</v>
      </c>
      <c r="I1809">
        <v>5</v>
      </c>
      <c r="J1809">
        <v>29</v>
      </c>
      <c r="K1809">
        <v>1873</v>
      </c>
      <c r="L1809" t="s">
        <v>3911</v>
      </c>
      <c r="N1809" t="e">
        <f>--died at DOUGLAS</f>
        <v>#NAME?</v>
      </c>
      <c r="O1809" t="s">
        <v>1272</v>
      </c>
    </row>
    <row r="1810" spans="1:15" ht="12.75">
      <c r="A1810">
        <v>22775909</v>
      </c>
      <c r="B1810" t="s">
        <v>3909</v>
      </c>
      <c r="C1810" t="s">
        <v>1376</v>
      </c>
      <c r="D1810" t="s">
        <v>1782</v>
      </c>
      <c r="F1810">
        <v>6</v>
      </c>
      <c r="G1810">
        <v>27</v>
      </c>
      <c r="H1810">
        <v>1837</v>
      </c>
      <c r="I1810">
        <v>10</v>
      </c>
      <c r="J1810">
        <v>8</v>
      </c>
      <c r="K1810">
        <v>1927</v>
      </c>
      <c r="L1810" t="s">
        <v>3912</v>
      </c>
      <c r="N1810" t="s">
        <v>3913</v>
      </c>
      <c r="O1810" t="s">
        <v>1272</v>
      </c>
    </row>
    <row r="1811" spans="1:15" ht="12.75">
      <c r="A1811">
        <v>22775911</v>
      </c>
      <c r="B1811" t="s">
        <v>3909</v>
      </c>
      <c r="C1811" t="s">
        <v>523</v>
      </c>
      <c r="F1811">
        <v>10</v>
      </c>
      <c r="G1811">
        <v>15</v>
      </c>
      <c r="H1811">
        <v>1865</v>
      </c>
      <c r="I1811">
        <v>12</v>
      </c>
      <c r="J1811">
        <v>6</v>
      </c>
      <c r="K1811">
        <v>1953</v>
      </c>
      <c r="L1811" t="s">
        <v>3914</v>
      </c>
      <c r="N1811" t="s">
        <v>147</v>
      </c>
      <c r="O1811" t="s">
        <v>1282</v>
      </c>
    </row>
    <row r="1812" spans="1:15" ht="12.75">
      <c r="A1812">
        <v>22775908</v>
      </c>
      <c r="B1812" t="s">
        <v>3909</v>
      </c>
      <c r="C1812" t="s">
        <v>3915</v>
      </c>
      <c r="I1812">
        <v>5</v>
      </c>
      <c r="J1812">
        <v>29</v>
      </c>
      <c r="K1812">
        <v>1873</v>
      </c>
      <c r="L1812" t="s">
        <v>3916</v>
      </c>
      <c r="N1812" t="e">
        <f>--died at DOUGLAS</f>
        <v>#NAME?</v>
      </c>
      <c r="O1812" t="s">
        <v>1272</v>
      </c>
    </row>
    <row r="1813" spans="1:15" ht="12.75">
      <c r="A1813">
        <v>22775912</v>
      </c>
      <c r="B1813" t="s">
        <v>3909</v>
      </c>
      <c r="C1813" t="s">
        <v>4541</v>
      </c>
      <c r="F1813">
        <v>5</v>
      </c>
      <c r="G1813">
        <v>7</v>
      </c>
      <c r="H1813">
        <v>1897</v>
      </c>
      <c r="I1813">
        <v>11</v>
      </c>
      <c r="J1813">
        <v>6</v>
      </c>
      <c r="K1813">
        <v>1916</v>
      </c>
      <c r="L1813" t="s">
        <v>3917</v>
      </c>
      <c r="M1813" t="s">
        <v>3918</v>
      </c>
      <c r="N1813" t="s">
        <v>3919</v>
      </c>
      <c r="O1813" t="s">
        <v>1282</v>
      </c>
    </row>
    <row r="1814" spans="1:15" ht="12.75">
      <c r="A1814">
        <v>22775910</v>
      </c>
      <c r="B1814" t="s">
        <v>3909</v>
      </c>
      <c r="C1814" t="s">
        <v>3920</v>
      </c>
      <c r="E1814" t="s">
        <v>3064</v>
      </c>
      <c r="F1814">
        <v>5</v>
      </c>
      <c r="G1814">
        <v>9</v>
      </c>
      <c r="H1814">
        <v>1843</v>
      </c>
      <c r="I1814">
        <v>4</v>
      </c>
      <c r="J1814">
        <v>26</v>
      </c>
      <c r="K1814">
        <v>1913</v>
      </c>
      <c r="L1814" t="s">
        <v>3921</v>
      </c>
      <c r="N1814" t="s">
        <v>3922</v>
      </c>
      <c r="O1814" t="s">
        <v>1272</v>
      </c>
    </row>
    <row r="1815" spans="1:15" ht="12.75">
      <c r="A1815">
        <v>29222697</v>
      </c>
      <c r="B1815" t="s">
        <v>3909</v>
      </c>
      <c r="C1815" t="s">
        <v>3923</v>
      </c>
      <c r="E1815" t="s">
        <v>3924</v>
      </c>
      <c r="H1815">
        <v>1874</v>
      </c>
      <c r="K1815">
        <v>1920</v>
      </c>
      <c r="O1815" t="s">
        <v>1282</v>
      </c>
    </row>
    <row r="1816" spans="1:15" ht="12.75">
      <c r="A1816">
        <v>22775914</v>
      </c>
      <c r="B1816" t="s">
        <v>3925</v>
      </c>
      <c r="C1816" t="s">
        <v>3926</v>
      </c>
      <c r="I1816">
        <v>2</v>
      </c>
      <c r="J1816">
        <v>13</v>
      </c>
      <c r="K1816">
        <v>1961</v>
      </c>
      <c r="L1816" t="s">
        <v>3927</v>
      </c>
      <c r="N1816" t="s">
        <v>4279</v>
      </c>
      <c r="O1816" t="s">
        <v>1272</v>
      </c>
    </row>
    <row r="1817" spans="1:15" ht="12.75">
      <c r="A1817">
        <v>22775913</v>
      </c>
      <c r="B1817" t="s">
        <v>3925</v>
      </c>
      <c r="C1817" t="s">
        <v>3928</v>
      </c>
      <c r="I1817">
        <v>8</v>
      </c>
      <c r="J1817">
        <v>8</v>
      </c>
      <c r="K1817">
        <v>1962</v>
      </c>
      <c r="L1817" t="s">
        <v>3929</v>
      </c>
      <c r="N1817" t="s">
        <v>3930</v>
      </c>
      <c r="O1817" t="s">
        <v>1272</v>
      </c>
    </row>
    <row r="1818" spans="1:15" ht="12.75">
      <c r="A1818">
        <v>23151999</v>
      </c>
      <c r="B1818" t="s">
        <v>1420</v>
      </c>
      <c r="C1818" t="s">
        <v>3931</v>
      </c>
      <c r="I1818">
        <v>3</v>
      </c>
      <c r="J1818">
        <v>30</v>
      </c>
      <c r="K1818">
        <v>2006</v>
      </c>
      <c r="L1818" t="s">
        <v>3932</v>
      </c>
      <c r="N1818" t="s">
        <v>3933</v>
      </c>
      <c r="O1818" t="s">
        <v>1272</v>
      </c>
    </row>
    <row r="1819" spans="1:15" ht="12.75">
      <c r="A1819">
        <v>22775918</v>
      </c>
      <c r="B1819" t="s">
        <v>1420</v>
      </c>
      <c r="C1819" t="s">
        <v>678</v>
      </c>
      <c r="I1819">
        <v>6</v>
      </c>
      <c r="J1819">
        <v>8</v>
      </c>
      <c r="K1819">
        <v>1990</v>
      </c>
      <c r="L1819" t="s">
        <v>3934</v>
      </c>
      <c r="N1819" t="s">
        <v>94</v>
      </c>
      <c r="O1819" t="s">
        <v>1272</v>
      </c>
    </row>
    <row r="1820" spans="1:15" ht="12.75">
      <c r="A1820">
        <v>22775916</v>
      </c>
      <c r="B1820" t="s">
        <v>1420</v>
      </c>
      <c r="C1820" t="s">
        <v>231</v>
      </c>
      <c r="E1820" t="s">
        <v>3935</v>
      </c>
      <c r="F1820">
        <v>8</v>
      </c>
      <c r="G1820">
        <v>7</v>
      </c>
      <c r="H1820">
        <v>1837</v>
      </c>
      <c r="I1820">
        <v>9</v>
      </c>
      <c r="J1820">
        <v>26</v>
      </c>
      <c r="K1820">
        <v>1918</v>
      </c>
      <c r="L1820" t="s">
        <v>3936</v>
      </c>
      <c r="N1820" t="s">
        <v>1339</v>
      </c>
      <c r="O1820" t="s">
        <v>1282</v>
      </c>
    </row>
    <row r="1821" spans="1:15" ht="12.75">
      <c r="A1821">
        <v>22775915</v>
      </c>
      <c r="B1821" t="s">
        <v>1420</v>
      </c>
      <c r="C1821" t="s">
        <v>1407</v>
      </c>
      <c r="I1821">
        <v>12</v>
      </c>
      <c r="J1821">
        <v>30</v>
      </c>
      <c r="K1821">
        <v>1979</v>
      </c>
      <c r="L1821" t="s">
        <v>3937</v>
      </c>
      <c r="N1821" t="s">
        <v>3938</v>
      </c>
      <c r="O1821" t="s">
        <v>1272</v>
      </c>
    </row>
    <row r="1822" spans="1:15" ht="12.75">
      <c r="A1822">
        <v>22775919</v>
      </c>
      <c r="B1822" t="s">
        <v>1420</v>
      </c>
      <c r="C1822" t="s">
        <v>3939</v>
      </c>
      <c r="F1822">
        <v>6</v>
      </c>
      <c r="G1822">
        <v>11</v>
      </c>
      <c r="H1822">
        <v>1921</v>
      </c>
      <c r="I1822">
        <v>12</v>
      </c>
      <c r="J1822">
        <v>30</v>
      </c>
      <c r="K1822">
        <v>1979</v>
      </c>
      <c r="L1822" t="s">
        <v>3940</v>
      </c>
      <c r="M1822" t="s">
        <v>3941</v>
      </c>
      <c r="N1822" t="s">
        <v>3942</v>
      </c>
      <c r="O1822" t="s">
        <v>1282</v>
      </c>
    </row>
    <row r="1823" spans="1:15" ht="12.75">
      <c r="A1823">
        <v>28930266</v>
      </c>
      <c r="B1823" t="s">
        <v>1420</v>
      </c>
      <c r="C1823" t="s">
        <v>395</v>
      </c>
      <c r="D1823" t="s">
        <v>182</v>
      </c>
      <c r="H1823">
        <v>1885</v>
      </c>
      <c r="K1823">
        <v>1964</v>
      </c>
      <c r="O1823" t="s">
        <v>1282</v>
      </c>
    </row>
    <row r="1824" spans="1:15" ht="12.75">
      <c r="A1824">
        <v>22775922</v>
      </c>
      <c r="B1824" t="s">
        <v>1420</v>
      </c>
      <c r="C1824" t="s">
        <v>2742</v>
      </c>
      <c r="F1824">
        <v>12</v>
      </c>
      <c r="G1824">
        <v>23</v>
      </c>
      <c r="H1824">
        <v>1875</v>
      </c>
      <c r="I1824">
        <v>11</v>
      </c>
      <c r="J1824">
        <v>12</v>
      </c>
      <c r="K1824">
        <v>1933</v>
      </c>
      <c r="L1824" t="s">
        <v>3943</v>
      </c>
      <c r="N1824" t="s">
        <v>3944</v>
      </c>
      <c r="O1824" t="s">
        <v>1282</v>
      </c>
    </row>
    <row r="1825" spans="1:15" ht="12.75">
      <c r="A1825">
        <v>22775917</v>
      </c>
      <c r="B1825" t="s">
        <v>1420</v>
      </c>
      <c r="C1825" t="s">
        <v>4309</v>
      </c>
      <c r="F1825">
        <v>3</v>
      </c>
      <c r="G1825">
        <v>11</v>
      </c>
      <c r="H1825">
        <v>1842</v>
      </c>
      <c r="I1825">
        <v>12</v>
      </c>
      <c r="J1825">
        <v>28</v>
      </c>
      <c r="K1825">
        <v>1911</v>
      </c>
      <c r="L1825" t="s">
        <v>4377</v>
      </c>
      <c r="N1825" t="s">
        <v>3945</v>
      </c>
      <c r="O1825" t="s">
        <v>1282</v>
      </c>
    </row>
    <row r="1826" spans="1:15" ht="12.75">
      <c r="A1826">
        <v>29965761</v>
      </c>
      <c r="B1826" t="s">
        <v>1420</v>
      </c>
      <c r="C1826" t="s">
        <v>1528</v>
      </c>
      <c r="F1826">
        <v>2</v>
      </c>
      <c r="G1826">
        <v>25</v>
      </c>
      <c r="H1826">
        <v>1919</v>
      </c>
      <c r="I1826">
        <v>1</v>
      </c>
      <c r="J1826">
        <v>19</v>
      </c>
      <c r="K1826">
        <v>2005</v>
      </c>
      <c r="O1826" t="s">
        <v>1282</v>
      </c>
    </row>
    <row r="1827" spans="1:15" ht="12.75">
      <c r="A1827">
        <v>22775920</v>
      </c>
      <c r="B1827" t="s">
        <v>1420</v>
      </c>
      <c r="C1827" t="s">
        <v>210</v>
      </c>
      <c r="H1827">
        <v>1882</v>
      </c>
      <c r="I1827">
        <v>11</v>
      </c>
      <c r="J1827">
        <v>9</v>
      </c>
      <c r="K1827">
        <v>1959</v>
      </c>
      <c r="L1827" t="s">
        <v>3946</v>
      </c>
      <c r="N1827" t="s">
        <v>469</v>
      </c>
      <c r="O1827" t="s">
        <v>1282</v>
      </c>
    </row>
    <row r="1828" spans="1:15" ht="12.75">
      <c r="A1828">
        <v>28930251</v>
      </c>
      <c r="B1828" t="s">
        <v>1420</v>
      </c>
      <c r="C1828" t="s">
        <v>2140</v>
      </c>
      <c r="D1828" t="s">
        <v>3947</v>
      </c>
      <c r="H1828">
        <v>1882</v>
      </c>
      <c r="K1828">
        <v>1962</v>
      </c>
      <c r="O1828" t="s">
        <v>1282</v>
      </c>
    </row>
    <row r="1829" spans="1:15" ht="12.75">
      <c r="A1829">
        <v>22775921</v>
      </c>
      <c r="B1829" t="s">
        <v>1420</v>
      </c>
      <c r="C1829" t="s">
        <v>35</v>
      </c>
      <c r="D1829" t="s">
        <v>3948</v>
      </c>
      <c r="F1829">
        <v>6</v>
      </c>
      <c r="G1829">
        <v>4</v>
      </c>
      <c r="H1829">
        <v>1867</v>
      </c>
      <c r="I1829">
        <v>11</v>
      </c>
      <c r="J1829">
        <v>21</v>
      </c>
      <c r="K1829">
        <v>1949</v>
      </c>
      <c r="L1829" t="s">
        <v>3949</v>
      </c>
      <c r="N1829" t="s">
        <v>3950</v>
      </c>
      <c r="O1829" t="s">
        <v>1282</v>
      </c>
    </row>
    <row r="1830" spans="1:15" ht="12.75">
      <c r="A1830">
        <v>22775923</v>
      </c>
      <c r="B1830" t="s">
        <v>1741</v>
      </c>
      <c r="C1830" t="s">
        <v>3951</v>
      </c>
      <c r="H1830">
        <v>1911</v>
      </c>
      <c r="I1830">
        <v>4</v>
      </c>
      <c r="J1830">
        <v>2</v>
      </c>
      <c r="K1830">
        <v>1980</v>
      </c>
      <c r="L1830" t="s">
        <v>2318</v>
      </c>
      <c r="N1830" t="s">
        <v>1339</v>
      </c>
      <c r="O1830" t="s">
        <v>1282</v>
      </c>
    </row>
    <row r="1831" spans="1:15" ht="12.75">
      <c r="A1831">
        <v>22775925</v>
      </c>
      <c r="B1831" t="s">
        <v>3952</v>
      </c>
      <c r="C1831" t="s">
        <v>2061</v>
      </c>
      <c r="F1831">
        <v>3</v>
      </c>
      <c r="G1831">
        <v>2</v>
      </c>
      <c r="H1831">
        <v>1860</v>
      </c>
      <c r="I1831">
        <v>2</v>
      </c>
      <c r="J1831">
        <v>6</v>
      </c>
      <c r="K1831">
        <v>1948</v>
      </c>
      <c r="L1831" t="s">
        <v>3953</v>
      </c>
      <c r="N1831" t="s">
        <v>3954</v>
      </c>
      <c r="O1831" t="s">
        <v>1272</v>
      </c>
    </row>
    <row r="1832" spans="1:15" ht="12.75">
      <c r="A1832">
        <v>22775924</v>
      </c>
      <c r="B1832" t="s">
        <v>3952</v>
      </c>
      <c r="C1832" t="s">
        <v>1528</v>
      </c>
      <c r="F1832">
        <v>2</v>
      </c>
      <c r="H1832">
        <v>1863</v>
      </c>
      <c r="I1832">
        <v>12</v>
      </c>
      <c r="J1832">
        <v>20</v>
      </c>
      <c r="K1832">
        <v>1949</v>
      </c>
      <c r="L1832" t="s">
        <v>3955</v>
      </c>
      <c r="N1832" t="s">
        <v>3956</v>
      </c>
      <c r="O1832" t="s">
        <v>1272</v>
      </c>
    </row>
    <row r="1833" spans="1:15" ht="12.75">
      <c r="A1833">
        <v>24641275</v>
      </c>
      <c r="B1833" t="s">
        <v>3957</v>
      </c>
      <c r="C1833" t="s">
        <v>1446</v>
      </c>
      <c r="D1833" t="s">
        <v>1566</v>
      </c>
      <c r="F1833">
        <v>10</v>
      </c>
      <c r="G1833">
        <v>29</v>
      </c>
      <c r="H1833">
        <v>1933</v>
      </c>
      <c r="I1833">
        <v>10</v>
      </c>
      <c r="J1833">
        <v>30</v>
      </c>
      <c r="K1833">
        <v>1933</v>
      </c>
      <c r="O1833" t="s">
        <v>1272</v>
      </c>
    </row>
    <row r="1834" spans="1:15" ht="12.75">
      <c r="A1834">
        <v>22775926</v>
      </c>
      <c r="B1834" t="s">
        <v>3958</v>
      </c>
      <c r="C1834" t="s">
        <v>3959</v>
      </c>
      <c r="F1834">
        <v>2</v>
      </c>
      <c r="G1834">
        <v>27</v>
      </c>
      <c r="H1834">
        <v>1847</v>
      </c>
      <c r="I1834">
        <v>4</v>
      </c>
      <c r="J1834">
        <v>30</v>
      </c>
      <c r="K1834">
        <v>1920</v>
      </c>
      <c r="L1834" t="s">
        <v>3960</v>
      </c>
      <c r="N1834" t="s">
        <v>3961</v>
      </c>
      <c r="O1834" t="s">
        <v>1282</v>
      </c>
    </row>
    <row r="1835" spans="1:15" ht="12.75">
      <c r="A1835">
        <v>22775927</v>
      </c>
      <c r="B1835" t="s">
        <v>3958</v>
      </c>
      <c r="C1835" t="s">
        <v>3962</v>
      </c>
      <c r="D1835" t="s">
        <v>1404</v>
      </c>
      <c r="E1835" t="s">
        <v>3963</v>
      </c>
      <c r="F1835">
        <v>6</v>
      </c>
      <c r="G1835">
        <v>1</v>
      </c>
      <c r="H1835">
        <v>1846</v>
      </c>
      <c r="I1835">
        <v>10</v>
      </c>
      <c r="J1835">
        <v>10</v>
      </c>
      <c r="K1835">
        <v>1915</v>
      </c>
      <c r="L1835" t="s">
        <v>3964</v>
      </c>
      <c r="N1835" t="s">
        <v>3965</v>
      </c>
      <c r="O1835" t="s">
        <v>1282</v>
      </c>
    </row>
    <row r="1836" spans="1:15" ht="12.75">
      <c r="A1836">
        <v>28930304</v>
      </c>
      <c r="B1836" t="s">
        <v>2685</v>
      </c>
      <c r="C1836" t="s">
        <v>1404</v>
      </c>
      <c r="D1836" t="s">
        <v>2805</v>
      </c>
      <c r="H1836">
        <v>1893</v>
      </c>
      <c r="K1836">
        <v>1984</v>
      </c>
      <c r="O1836" t="s">
        <v>1282</v>
      </c>
    </row>
    <row r="1837" spans="1:15" ht="12.75">
      <c r="A1837">
        <v>22775928</v>
      </c>
      <c r="B1837" t="s">
        <v>2685</v>
      </c>
      <c r="C1837" t="s">
        <v>1580</v>
      </c>
      <c r="I1837">
        <v>2</v>
      </c>
      <c r="J1837">
        <v>28</v>
      </c>
      <c r="K1837">
        <v>1984</v>
      </c>
      <c r="L1837" t="s">
        <v>3966</v>
      </c>
      <c r="N1837" t="s">
        <v>3967</v>
      </c>
      <c r="O1837" t="s">
        <v>1272</v>
      </c>
    </row>
    <row r="1838" spans="1:15" ht="12.75">
      <c r="A1838">
        <v>22775929</v>
      </c>
      <c r="B1838" t="s">
        <v>2685</v>
      </c>
      <c r="C1838" t="s">
        <v>1580</v>
      </c>
      <c r="D1838" t="s">
        <v>3968</v>
      </c>
      <c r="E1838" t="s">
        <v>3969</v>
      </c>
      <c r="I1838">
        <v>12</v>
      </c>
      <c r="J1838">
        <v>4</v>
      </c>
      <c r="K1838">
        <v>1993</v>
      </c>
      <c r="L1838" t="s">
        <v>3970</v>
      </c>
      <c r="N1838" t="s">
        <v>3971</v>
      </c>
      <c r="O1838" t="s">
        <v>1282</v>
      </c>
    </row>
    <row r="1839" spans="1:15" ht="12.75">
      <c r="A1839">
        <v>23152000</v>
      </c>
      <c r="B1839" t="s">
        <v>3972</v>
      </c>
      <c r="C1839" t="s">
        <v>3973</v>
      </c>
      <c r="H1839">
        <v>1897</v>
      </c>
      <c r="I1839">
        <v>9</v>
      </c>
      <c r="J1839">
        <v>11</v>
      </c>
      <c r="K1839">
        <v>1981</v>
      </c>
      <c r="L1839" t="s">
        <v>3974</v>
      </c>
      <c r="N1839" t="s">
        <v>2632</v>
      </c>
      <c r="O1839" t="s">
        <v>1282</v>
      </c>
    </row>
    <row r="1840" spans="1:15" ht="12.75">
      <c r="A1840">
        <v>23152001</v>
      </c>
      <c r="B1840" t="s">
        <v>3972</v>
      </c>
      <c r="C1840" t="s">
        <v>810</v>
      </c>
      <c r="H1840">
        <v>1897</v>
      </c>
      <c r="I1840">
        <v>9</v>
      </c>
      <c r="J1840">
        <v>6</v>
      </c>
      <c r="K1840">
        <v>1965</v>
      </c>
      <c r="L1840" t="s">
        <v>3975</v>
      </c>
      <c r="N1840" t="s">
        <v>3976</v>
      </c>
      <c r="O1840" t="s">
        <v>1282</v>
      </c>
    </row>
    <row r="1841" spans="1:15" ht="12.75">
      <c r="A1841">
        <v>23152002</v>
      </c>
      <c r="B1841" t="s">
        <v>3977</v>
      </c>
      <c r="C1841" t="s">
        <v>231</v>
      </c>
      <c r="H1841">
        <v>1884</v>
      </c>
      <c r="I1841">
        <v>6</v>
      </c>
      <c r="J1841">
        <v>6</v>
      </c>
      <c r="K1841">
        <v>1972</v>
      </c>
      <c r="L1841" t="s">
        <v>3978</v>
      </c>
      <c r="N1841" t="s">
        <v>3979</v>
      </c>
      <c r="O1841" t="s">
        <v>1282</v>
      </c>
    </row>
    <row r="1842" spans="1:15" ht="12.75">
      <c r="A1842">
        <v>22775931</v>
      </c>
      <c r="B1842" t="s">
        <v>3980</v>
      </c>
      <c r="C1842" t="s">
        <v>1440</v>
      </c>
      <c r="H1842">
        <v>1910</v>
      </c>
      <c r="I1842">
        <v>5</v>
      </c>
      <c r="J1842">
        <v>20</v>
      </c>
      <c r="K1842">
        <v>1929</v>
      </c>
      <c r="L1842" t="s">
        <v>3981</v>
      </c>
      <c r="N1842" t="s">
        <v>3982</v>
      </c>
      <c r="O1842" t="s">
        <v>1282</v>
      </c>
    </row>
    <row r="1843" spans="1:15" ht="12.75">
      <c r="A1843">
        <v>22775932</v>
      </c>
      <c r="B1843" t="s">
        <v>3980</v>
      </c>
      <c r="C1843" t="s">
        <v>2006</v>
      </c>
      <c r="H1843">
        <v>1883</v>
      </c>
      <c r="I1843">
        <v>4</v>
      </c>
      <c r="J1843">
        <v>30</v>
      </c>
      <c r="K1843">
        <v>1926</v>
      </c>
      <c r="L1843" t="s">
        <v>3983</v>
      </c>
      <c r="N1843" t="s">
        <v>3984</v>
      </c>
      <c r="O1843" t="s">
        <v>1282</v>
      </c>
    </row>
    <row r="1844" spans="1:15" ht="12.75">
      <c r="A1844">
        <v>22775930</v>
      </c>
      <c r="B1844" t="s">
        <v>3980</v>
      </c>
      <c r="C1844" t="s">
        <v>3985</v>
      </c>
      <c r="F1844">
        <v>12</v>
      </c>
      <c r="G1844">
        <v>18</v>
      </c>
      <c r="H1844">
        <v>1878</v>
      </c>
      <c r="I1844">
        <v>3</v>
      </c>
      <c r="J1844">
        <v>7</v>
      </c>
      <c r="K1844">
        <v>1963</v>
      </c>
      <c r="L1844" t="s">
        <v>3986</v>
      </c>
      <c r="N1844" t="s">
        <v>3987</v>
      </c>
      <c r="O1844" t="s">
        <v>1282</v>
      </c>
    </row>
    <row r="1845" spans="1:15" ht="12.75">
      <c r="A1845">
        <v>22775935</v>
      </c>
      <c r="B1845" t="s">
        <v>3988</v>
      </c>
      <c r="C1845" t="s">
        <v>3989</v>
      </c>
      <c r="E1845" t="s">
        <v>3990</v>
      </c>
      <c r="I1845">
        <v>12</v>
      </c>
      <c r="J1845">
        <v>1</v>
      </c>
      <c r="K1845">
        <v>1908</v>
      </c>
      <c r="L1845" t="s">
        <v>3991</v>
      </c>
      <c r="N1845" t="s">
        <v>3992</v>
      </c>
      <c r="O1845" t="s">
        <v>1272</v>
      </c>
    </row>
    <row r="1846" spans="1:15" ht="12.75">
      <c r="A1846">
        <v>22775934</v>
      </c>
      <c r="B1846" t="s">
        <v>3988</v>
      </c>
      <c r="C1846" t="s">
        <v>1419</v>
      </c>
      <c r="E1846" t="s">
        <v>3749</v>
      </c>
      <c r="H1846">
        <v>1844</v>
      </c>
      <c r="I1846">
        <v>5</v>
      </c>
      <c r="J1846">
        <v>4</v>
      </c>
      <c r="K1846">
        <v>1894</v>
      </c>
      <c r="L1846" t="s">
        <v>3993</v>
      </c>
      <c r="N1846" t="s">
        <v>3994</v>
      </c>
      <c r="O1846" t="s">
        <v>1282</v>
      </c>
    </row>
    <row r="1847" spans="1:15" ht="12.75">
      <c r="A1847">
        <v>22775933</v>
      </c>
      <c r="B1847" t="s">
        <v>3988</v>
      </c>
      <c r="C1847" t="s">
        <v>1978</v>
      </c>
      <c r="F1847">
        <v>9</v>
      </c>
      <c r="G1847">
        <v>1</v>
      </c>
      <c r="H1847">
        <v>1873</v>
      </c>
      <c r="I1847">
        <v>10</v>
      </c>
      <c r="J1847">
        <v>12</v>
      </c>
      <c r="K1847">
        <v>1930</v>
      </c>
      <c r="L1847" t="s">
        <v>3995</v>
      </c>
      <c r="N1847" t="s">
        <v>3996</v>
      </c>
      <c r="O1847" t="s">
        <v>1282</v>
      </c>
    </row>
    <row r="1848" spans="1:15" ht="12.75">
      <c r="A1848">
        <v>29355059</v>
      </c>
      <c r="B1848" t="s">
        <v>3988</v>
      </c>
      <c r="C1848" t="s">
        <v>1917</v>
      </c>
      <c r="H1848">
        <v>1854</v>
      </c>
      <c r="K1848">
        <v>1930</v>
      </c>
      <c r="O1848" t="s">
        <v>1282</v>
      </c>
    </row>
    <row r="1849" spans="1:15" ht="12.75">
      <c r="A1849">
        <v>22775936</v>
      </c>
      <c r="B1849" t="s">
        <v>1318</v>
      </c>
      <c r="C1849" t="s">
        <v>3997</v>
      </c>
      <c r="H1849">
        <v>1886</v>
      </c>
      <c r="I1849">
        <v>8</v>
      </c>
      <c r="J1849">
        <v>9</v>
      </c>
      <c r="K1849">
        <v>1943</v>
      </c>
      <c r="L1849" t="s">
        <v>3998</v>
      </c>
      <c r="N1849" t="s">
        <v>3999</v>
      </c>
      <c r="O1849" t="s">
        <v>1282</v>
      </c>
    </row>
    <row r="1850" spans="1:15" ht="12.75">
      <c r="A1850">
        <v>22775938</v>
      </c>
      <c r="B1850" t="s">
        <v>4000</v>
      </c>
      <c r="C1850" t="s">
        <v>1346</v>
      </c>
      <c r="I1850">
        <v>11</v>
      </c>
      <c r="J1850">
        <v>4</v>
      </c>
      <c r="K1850">
        <v>1941</v>
      </c>
      <c r="L1850" t="s">
        <v>4001</v>
      </c>
      <c r="N1850" t="s">
        <v>2891</v>
      </c>
      <c r="O1850" t="s">
        <v>1272</v>
      </c>
    </row>
    <row r="1851" spans="1:15" ht="12.75">
      <c r="A1851">
        <v>22775940</v>
      </c>
      <c r="B1851" t="s">
        <v>924</v>
      </c>
      <c r="C1851" t="s">
        <v>4651</v>
      </c>
      <c r="D1851" t="s">
        <v>1408</v>
      </c>
      <c r="H1851">
        <v>1848</v>
      </c>
      <c r="I1851">
        <v>12</v>
      </c>
      <c r="J1851">
        <v>16</v>
      </c>
      <c r="K1851">
        <v>1922</v>
      </c>
      <c r="L1851" t="s">
        <v>4002</v>
      </c>
      <c r="N1851" t="s">
        <v>4003</v>
      </c>
      <c r="O1851" t="s">
        <v>1282</v>
      </c>
    </row>
    <row r="1852" spans="1:15" ht="12.75">
      <c r="A1852">
        <v>22775939</v>
      </c>
      <c r="B1852" t="s">
        <v>924</v>
      </c>
      <c r="C1852" t="s">
        <v>4336</v>
      </c>
      <c r="H1852">
        <v>1835</v>
      </c>
      <c r="I1852">
        <v>10</v>
      </c>
      <c r="J1852">
        <v>21</v>
      </c>
      <c r="K1852">
        <v>1886</v>
      </c>
      <c r="L1852" t="s">
        <v>4004</v>
      </c>
      <c r="N1852" t="s">
        <v>4005</v>
      </c>
      <c r="O1852" t="s">
        <v>1282</v>
      </c>
    </row>
    <row r="1853" spans="1:15" ht="12.75">
      <c r="A1853">
        <v>22775941</v>
      </c>
      <c r="B1853" t="s">
        <v>4006</v>
      </c>
      <c r="C1853" t="s">
        <v>1401</v>
      </c>
      <c r="I1853">
        <v>12</v>
      </c>
      <c r="J1853">
        <v>7</v>
      </c>
      <c r="K1853">
        <v>1906</v>
      </c>
      <c r="L1853" t="s">
        <v>4007</v>
      </c>
      <c r="N1853" t="e">
        <f>-of STILLBORN died at DOUGLAS</f>
        <v>#NAME?</v>
      </c>
      <c r="O1853" t="s">
        <v>1272</v>
      </c>
    </row>
    <row r="1854" spans="1:15" ht="12.75">
      <c r="A1854">
        <v>22775943</v>
      </c>
      <c r="B1854" t="s">
        <v>4006</v>
      </c>
      <c r="C1854" t="s">
        <v>2061</v>
      </c>
      <c r="D1854" t="s">
        <v>1807</v>
      </c>
      <c r="F1854">
        <v>12</v>
      </c>
      <c r="G1854">
        <v>27</v>
      </c>
      <c r="H1854">
        <v>1839</v>
      </c>
      <c r="I1854">
        <v>3</v>
      </c>
      <c r="J1854">
        <v>11</v>
      </c>
      <c r="K1854">
        <v>1922</v>
      </c>
      <c r="L1854" t="s">
        <v>4008</v>
      </c>
      <c r="N1854" t="s">
        <v>3592</v>
      </c>
      <c r="O1854" t="s">
        <v>1282</v>
      </c>
    </row>
    <row r="1855" spans="1:15" ht="12.75">
      <c r="A1855">
        <v>26541341</v>
      </c>
      <c r="B1855" t="s">
        <v>4006</v>
      </c>
      <c r="C1855" t="s">
        <v>1528</v>
      </c>
      <c r="D1855" t="s">
        <v>1760</v>
      </c>
      <c r="E1855" t="s">
        <v>4648</v>
      </c>
      <c r="H1855">
        <v>1844</v>
      </c>
      <c r="I1855">
        <v>3</v>
      </c>
      <c r="K1855">
        <v>1918</v>
      </c>
      <c r="O1855" t="s">
        <v>1282</v>
      </c>
    </row>
    <row r="1856" spans="1:15" ht="12.75">
      <c r="A1856">
        <v>22775942</v>
      </c>
      <c r="B1856" t="s">
        <v>4006</v>
      </c>
      <c r="C1856" t="s">
        <v>3928</v>
      </c>
      <c r="F1856">
        <v>4</v>
      </c>
      <c r="G1856">
        <v>4</v>
      </c>
      <c r="H1856">
        <v>1874</v>
      </c>
      <c r="I1856">
        <v>2</v>
      </c>
      <c r="J1856">
        <v>26</v>
      </c>
      <c r="K1856">
        <v>1936</v>
      </c>
      <c r="L1856" t="s">
        <v>4009</v>
      </c>
      <c r="N1856" t="s">
        <v>4010</v>
      </c>
      <c r="O1856" t="s">
        <v>1282</v>
      </c>
    </row>
    <row r="1857" spans="1:15" ht="12.75">
      <c r="A1857">
        <v>22775944</v>
      </c>
      <c r="B1857" t="s">
        <v>4011</v>
      </c>
      <c r="C1857" t="s">
        <v>3134</v>
      </c>
      <c r="H1857">
        <v>1891</v>
      </c>
      <c r="I1857">
        <v>1</v>
      </c>
      <c r="J1857">
        <v>2</v>
      </c>
      <c r="K1857">
        <v>1958</v>
      </c>
      <c r="L1857" t="s">
        <v>4012</v>
      </c>
      <c r="N1857" t="s">
        <v>4013</v>
      </c>
      <c r="O1857" t="s">
        <v>1282</v>
      </c>
    </row>
    <row r="1858" spans="1:15" ht="12.75">
      <c r="A1858">
        <v>29681195</v>
      </c>
      <c r="B1858" t="s">
        <v>4014</v>
      </c>
      <c r="C1858" t="s">
        <v>395</v>
      </c>
      <c r="H1858">
        <v>1916</v>
      </c>
      <c r="O1858" t="s">
        <v>1282</v>
      </c>
    </row>
    <row r="1859" spans="1:15" ht="12.75">
      <c r="A1859">
        <v>22775945</v>
      </c>
      <c r="B1859" t="s">
        <v>4014</v>
      </c>
      <c r="C1859" t="s">
        <v>2627</v>
      </c>
      <c r="D1859" t="s">
        <v>1443</v>
      </c>
      <c r="F1859">
        <v>3</v>
      </c>
      <c r="G1859">
        <v>31</v>
      </c>
      <c r="H1859">
        <v>1914</v>
      </c>
      <c r="I1859">
        <v>9</v>
      </c>
      <c r="J1859">
        <v>6</v>
      </c>
      <c r="K1859">
        <v>1982</v>
      </c>
      <c r="L1859" t="s">
        <v>4015</v>
      </c>
      <c r="N1859" t="s">
        <v>4016</v>
      </c>
      <c r="O1859" t="s">
        <v>1282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</cp:lastModifiedBy>
  <dcterms:created xsi:type="dcterms:W3CDTF">2008-09-22T01:52:58Z</dcterms:created>
  <dcterms:modified xsi:type="dcterms:W3CDTF">2008-09-22T02:56:41Z</dcterms:modified>
  <cp:category/>
  <cp:version/>
  <cp:contentType/>
  <cp:contentStatus/>
</cp:coreProperties>
</file>